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855" activeTab="0"/>
  </bookViews>
  <sheets>
    <sheet name="Title List" sheetId="1" r:id="rId1"/>
    <sheet name="Q&amp;A" sheetId="2" r:id="rId2"/>
    <sheet name="Cases" sheetId="3" r:id="rId3"/>
    <sheet name="Multimedia " sheetId="4" r:id="rId4"/>
  </sheets>
  <definedNames/>
  <calcPr fullCalcOnLoad="1"/>
</workbook>
</file>

<file path=xl/sharedStrings.xml><?xml version="1.0" encoding="utf-8"?>
<sst xmlns="http://schemas.openxmlformats.org/spreadsheetml/2006/main" count="1750" uniqueCount="939">
  <si>
    <t>ISBN</t>
  </si>
  <si>
    <t>Author</t>
  </si>
  <si>
    <t>Title</t>
  </si>
  <si>
    <t>Resource Type</t>
  </si>
  <si>
    <t>Copyright</t>
  </si>
  <si>
    <t>Launch Date</t>
  </si>
  <si>
    <t>URL</t>
  </si>
  <si>
    <t>Shargel</t>
  </si>
  <si>
    <t>Applied Biopharmaceutics &amp; Pharmacokinetics, 7e</t>
  </si>
  <si>
    <t>Book</t>
  </si>
  <si>
    <t>https://accesspharmacy.mhmedical.com/book.aspx?bookid=1592</t>
  </si>
  <si>
    <t>Bauer</t>
  </si>
  <si>
    <t>Applied Clinical Pharmacokinetics, 3e</t>
  </si>
  <si>
    <t>https://accesspharmacy.mhmedical.com/book.aspx?bookid=1374</t>
  </si>
  <si>
    <t>Amiji</t>
  </si>
  <si>
    <t>Applied Physical Pharmacy, 2e</t>
  </si>
  <si>
    <t>https://accesspharmacy.mhmedical.com/book.aspx?bookid=993</t>
  </si>
  <si>
    <t>Mobley</t>
  </si>
  <si>
    <t>Applied Physical Pharmacy, 3e</t>
  </si>
  <si>
    <t>https://accesspharmacy.mhmedical.com/book.aspx?bookid=2619</t>
  </si>
  <si>
    <t>Dawson</t>
  </si>
  <si>
    <t>Basic &amp; Clinical Biostatistics, 4e</t>
  </si>
  <si>
    <t>Katzung</t>
  </si>
  <si>
    <t>Basic &amp; Clinical Pharmacology, 14e</t>
  </si>
  <si>
    <t>https://accesspharmacy.mhmedical.com/book.aspx?bookid=2249</t>
  </si>
  <si>
    <t>Stringer</t>
  </si>
  <si>
    <t>Basic Concepts in Pharmacology: What You Need to Know for Each Drug Class, 5e</t>
  </si>
  <si>
    <t>https://accesspharmacy.mhmedical.com/book.aspx?bookid=2147</t>
  </si>
  <si>
    <t>Klaassen</t>
  </si>
  <si>
    <t>Casarett &amp; Doull’s Essentials of Toxicology, 3e</t>
  </si>
  <si>
    <t>https://accesspharmacy.mhmedical.com/book.aspx?bookid=1540</t>
  </si>
  <si>
    <t>Casarett &amp; Doull’s Toxicology: The Basic Science of Poisons, 9th edition</t>
  </si>
  <si>
    <t>https://accesspharmacy.mhmedical.com/book.aspx?bookid=2462</t>
  </si>
  <si>
    <t>Casarett and Doull's Toxicology: The Basic Science of Poisons, 8e</t>
  </si>
  <si>
    <t>https://accesspharmacy.mhmedical.com/book.aspx?bookid=958</t>
  </si>
  <si>
    <t>Cohen</t>
  </si>
  <si>
    <t>Casebook in Clinical Pharmacokinetics and Drug Dosing</t>
  </si>
  <si>
    <t>https://accesspharmacy.mhmedical.com/book.aspx?bookid=1514</t>
  </si>
  <si>
    <t>Jonsen</t>
  </si>
  <si>
    <t>Clinical Ethics: A Practical Approach to Ethical Decisions in Clinical Medicine, 8e</t>
  </si>
  <si>
    <t>https://accesspharmacy.mhmedical.com/book.aspx?bookid=1521</t>
  </si>
  <si>
    <t>Ellis</t>
  </si>
  <si>
    <t>Community and Clinical Pharmacy Services: A Step-by-Step Approach</t>
  </si>
  <si>
    <t>https://accesspharmacy.mhmedical.com/book.aspx?bookid=684</t>
  </si>
  <si>
    <t>David</t>
  </si>
  <si>
    <t>CURRENT Practice Guidelines in Primary Care 2019</t>
  </si>
  <si>
    <t>https://accesspharmacy.mhmedical.com/book.aspx?bookid=2587</t>
  </si>
  <si>
    <t>Malone</t>
  </si>
  <si>
    <t>Drug Information: A Guide for Pharmacists, 5e</t>
  </si>
  <si>
    <t>Drug Information: A Guide for Pharmacists, 6e</t>
  </si>
  <si>
    <t>https://accesspharmacy.mhmedical.com/book.aspx?bookid=2275</t>
  </si>
  <si>
    <t>DiTullio</t>
  </si>
  <si>
    <t>Fundamentals of Biochemistry: Medical Course &amp; Step 1 Review</t>
  </si>
  <si>
    <t>https://accesspharmacy.mhmedical.com/book.aspx?bookid=2492</t>
  </si>
  <si>
    <t>Barrett</t>
  </si>
  <si>
    <t>Ganong's Review of Medical Physiology, 26e</t>
  </si>
  <si>
    <t>https://accesspharmacy.mhmedical.com/book.aspx?bookid=2525</t>
  </si>
  <si>
    <t>Nelson</t>
  </si>
  <si>
    <t>Goldfrank's Toxicologic Emergencies, 11e</t>
  </si>
  <si>
    <t>https://accesspharmacy.mhmedical.com/book.aspx?bookid=2569</t>
  </si>
  <si>
    <t>Brunton</t>
  </si>
  <si>
    <t>Goodman &amp; Gilman's: The Pharmacological Basis of Therapeutics, 13e</t>
  </si>
  <si>
    <t>https://accesspharmacy.mhmedical.com/book.aspx?bookid=2189</t>
  </si>
  <si>
    <t>Hilal-Dandan</t>
  </si>
  <si>
    <t>Goodman and Gilman's Manual of Pharmacology and Therapeutics, 2e</t>
  </si>
  <si>
    <t>https://accesspharmacy.mhmedical.com/book.aspx?bookid=1810</t>
  </si>
  <si>
    <t>Nicoll</t>
  </si>
  <si>
    <t>Guide to Diagnostic Tests, 7e</t>
  </si>
  <si>
    <t>https://accesspharmacy.mhmedical.com/book.aspx?bookid=2032</t>
  </si>
  <si>
    <t>Rodwell</t>
  </si>
  <si>
    <t>Harper's Illustrated Biochemistry, 31e</t>
  </si>
  <si>
    <t>https://accesspharmacy.mhmedical.com/book.aspx?bookid=2386</t>
  </si>
  <si>
    <t>Jameson</t>
  </si>
  <si>
    <t>Harrison's Principles of Internal Medicine, 20e</t>
  </si>
  <si>
    <t>https://accesspharmacy.mhmedical.com/book.aspx?bookid=2129</t>
  </si>
  <si>
    <t>King</t>
  </si>
  <si>
    <t>Integrative Medical Biochemistry Examination and Board Review</t>
  </si>
  <si>
    <t>https://accesspharmacy.mhmedical.com/book.aspx?bookid=1696</t>
  </si>
  <si>
    <t>Attridge</t>
  </si>
  <si>
    <t>Internal Medicine: A Guide to Clinical Therapeutics</t>
  </si>
  <si>
    <t>https://accesspharmacy.mhmedical.com/book.aspx?bookid=565</t>
  </si>
  <si>
    <t>Riedel</t>
  </si>
  <si>
    <t>Jawetz, Melnick, &amp; Adelberg's Medical Microbiology, 28e</t>
  </si>
  <si>
    <t>https://accesspharmacy.mhmedical.com/book.aspx?bookid=2629</t>
  </si>
  <si>
    <t>Katzung &amp; Trevor's Pharmacology: Examination &amp; Board Review, 12e</t>
  </si>
  <si>
    <t>https://accesspharmacy.mhmedical.com/book.aspx?bookid=2465</t>
  </si>
  <si>
    <t>Pelletier-Dattu</t>
  </si>
  <si>
    <t>Lange Smart Charts: Pharmacology, 2e</t>
  </si>
  <si>
    <t>https://accesspharmacy.mhmedical.com/book.aspx?bookid=1549</t>
  </si>
  <si>
    <t>Sutton</t>
  </si>
  <si>
    <t>McGraw-Hill's NAPLEX® Review Guide, 2e</t>
  </si>
  <si>
    <t>https://accesspharmacy.mhmedical.com/book.aspx?bookid=1432</t>
  </si>
  <si>
    <t>McGraw-Hill's NAPLEX® Review Guide, 3e</t>
  </si>
  <si>
    <t>https://accesspharmacy.mhmedical.com/book.aspx?bookid=2512</t>
  </si>
  <si>
    <t>Greenberg</t>
  </si>
  <si>
    <t>Medical Epidemiology: Population Health and Effective Health Care, 5e</t>
  </si>
  <si>
    <t>https://accesspharmacy.mhmedical.com/book.aspx?bookid=1430</t>
  </si>
  <si>
    <t>Angaran</t>
  </si>
  <si>
    <t>Medication Therapy Management: A Comprehensive Approach</t>
  </si>
  <si>
    <t>https://accesspharmacy.mhmedical.com/book.aspx?bookid=1079</t>
  </si>
  <si>
    <t>Whalen</t>
  </si>
  <si>
    <t>Medication Therapy Management: A Comprehensive Approach, 2e</t>
  </si>
  <si>
    <t>https://accesspharmacy.mhmedical.com/book.aspx?bookid=2319</t>
  </si>
  <si>
    <t>Bossert</t>
  </si>
  <si>
    <t>Oregon Pharmacy Law: An MPJE Study Guide, 1e</t>
  </si>
  <si>
    <t>https://accesspharmacy.mhmedical.com/book.aspx?bookid=2716</t>
  </si>
  <si>
    <t>Renslo</t>
  </si>
  <si>
    <t>The Organic Chemistry of Medicinal Agents</t>
  </si>
  <si>
    <t>https://accesspharmacy.mhmedical.com/book.aspx?bookid=1731</t>
  </si>
  <si>
    <t>Hammer</t>
  </si>
  <si>
    <t>Pathophysiology of Disease: An Introduction to Clinical Medicine, 8e</t>
  </si>
  <si>
    <t>https://accesspharmacy.mhmedical.com/book.aspx?bookid=2468</t>
  </si>
  <si>
    <t>Herrier</t>
  </si>
  <si>
    <t>Patient Assessment in Pharmacy</t>
  </si>
  <si>
    <t>https://accesspharmacy.mhmedical.com/book.aspx?bookid=1074</t>
  </si>
  <si>
    <t>Cipolle</t>
  </si>
  <si>
    <t>Pharmaceutical Care Practice: The Patient-Centered Approach to Medication Management Services, 3e</t>
  </si>
  <si>
    <t>https://accesspharmacy.mhmedical.com/book.aspx?bookid=491</t>
  </si>
  <si>
    <t>Waning</t>
  </si>
  <si>
    <t>Pharmacoepidemiology: Principles and Practice</t>
  </si>
  <si>
    <t>https://accesspharmacy.mhmedical.com/book.aspx?bookid=438</t>
  </si>
  <si>
    <t>Bertino</t>
  </si>
  <si>
    <t>Pharmacogenomics: An Introduction and Clinical Perspective</t>
  </si>
  <si>
    <t>https://accesspharmacy.mhmedical.com/book.aspx?bookid=511</t>
  </si>
  <si>
    <t>Martin</t>
  </si>
  <si>
    <t>Pharmacotherapy Bedside Guide</t>
  </si>
  <si>
    <t>https://accesspharmacy.mhmedical.com/book.aspx?bookid=667</t>
  </si>
  <si>
    <t>Schwinghammer</t>
  </si>
  <si>
    <t>Pharmacotherapy Casebook: A Patient-Focused Approach, 10e</t>
  </si>
  <si>
    <t>https://accesspharmacy.mhmedical.com/book.aspx?bookid=2047</t>
  </si>
  <si>
    <t>Pharmacotherapy Casebook: A Patient-Focused Approach, 9e</t>
  </si>
  <si>
    <t>https://accesspharmacy.mhmedical.com/book.aspx?bookid=1031</t>
  </si>
  <si>
    <t>Wells</t>
  </si>
  <si>
    <t>Pharmacotherapy Quick Guide</t>
  </si>
  <si>
    <t>https://accesspharmacy.mhmedical.com/book.aspx?bookid=2177</t>
  </si>
  <si>
    <t>DiPiro</t>
  </si>
  <si>
    <t>Pharmacotherapy: A Pathophysiologic Approach, 10e</t>
  </si>
  <si>
    <t>https://accesspharmacy.mhmedical.com/book.aspx?bookid=1861</t>
  </si>
  <si>
    <t>Pharmacotherapy: A Pathophysiologic Approach, 11e</t>
  </si>
  <si>
    <t>https://accesspharmacy.mhmedical.com/book.aspx?bookid=2577</t>
  </si>
  <si>
    <t>Pharmacotherapy: A Pathophysiologic Approach, 9e</t>
  </si>
  <si>
    <t>https://accesspharmacy.mhmedical.com/book.aspx?bookid=689</t>
  </si>
  <si>
    <t>Kosegarten</t>
  </si>
  <si>
    <t>Pharmacy and Federal Drug Law Review</t>
  </si>
  <si>
    <t>https://accesspharmacy.mhmedical.com/book.aspx?bookid=437</t>
  </si>
  <si>
    <t>Pharmacy Calculations: A Video Lecture Review</t>
  </si>
  <si>
    <t>https://accesspharmacy.mhmedical.com/book.aspx?bookid=2684</t>
  </si>
  <si>
    <t>Feinberg</t>
  </si>
  <si>
    <t>Pharmacy Law—Examination and Board Review</t>
  </si>
  <si>
    <t>https://accesspharmacy.mhmedical.com/book.aspx?bookid=1354</t>
  </si>
  <si>
    <t>Desselle</t>
  </si>
  <si>
    <t>Pharmacy Management: Essentials for All Practice Settings, 3e</t>
  </si>
  <si>
    <t>https://accesspharmacy.mhmedical.com/book.aspx?bookid=509</t>
  </si>
  <si>
    <t>Zgarrick</t>
  </si>
  <si>
    <t>Pharmacy Management: Essentials for All Practice Settings, 4e</t>
  </si>
  <si>
    <t>https://accesspharmacy.mhmedical.com/book.aspx?bookid=1850</t>
  </si>
  <si>
    <t>Pharmacy Management: Essentials for All Practice Settings, 5e</t>
  </si>
  <si>
    <t>https://accesspharmacy.mhmedical.com/book.aspx?bookid=2714</t>
  </si>
  <si>
    <t>Weissman</t>
  </si>
  <si>
    <t>Pharmacy Practice and Tort Law</t>
  </si>
  <si>
    <t>https://accesspharmacy.mhmedical.com/book.aspx?bookid=1824</t>
  </si>
  <si>
    <t>Nemire</t>
  </si>
  <si>
    <t>Pharmacy Student Survival Guide, 3e</t>
  </si>
  <si>
    <t>https://accesspharmacy.mhmedical.com/book.aspx?bookid=1593</t>
  </si>
  <si>
    <t>Warholak</t>
  </si>
  <si>
    <t>Quality and Safety in Pharmacy Practice</t>
  </si>
  <si>
    <t>https://accesspharmacy.mhmedical.com/book.aspx?bookid=452</t>
  </si>
  <si>
    <t>Quick Answers: Pharmacy</t>
  </si>
  <si>
    <t>https://accesspharmacy.mhmedical.com/book.aspx?bookid=856</t>
  </si>
  <si>
    <t>Roller</t>
  </si>
  <si>
    <t>https://accesspharmacy.mhmedical.com/book.aspx?bookid=2222</t>
  </si>
  <si>
    <t>Generali</t>
  </si>
  <si>
    <t>Quick Review: Pharmacy, 13e</t>
  </si>
  <si>
    <t>https://accesspharmacy.mhmedical.com/book.aspx?bookid=435</t>
  </si>
  <si>
    <t>Bookstaver</t>
  </si>
  <si>
    <t>Roadmap to Postgraduate Training in Pharmacy</t>
  </si>
  <si>
    <t>https://accesspharmacy.mhmedical.com/book.aspx?bookid=687</t>
  </si>
  <si>
    <t>Top 100 Nonprescription Drugs: Challenge</t>
  </si>
  <si>
    <t>Bodenheimer</t>
  </si>
  <si>
    <t>Understanding Health Policy: A Clinical Approach, 7e</t>
  </si>
  <si>
    <t>https://accesspharmacy.mhmedical.com/book.aspx?bookid=1790</t>
  </si>
  <si>
    <t>Yang</t>
  </si>
  <si>
    <t>Understanding Pharmacoepidemiology</t>
  </si>
  <si>
    <t>https://accesspharmacy.mhmedical.com/book.aspx?bookid=515</t>
  </si>
  <si>
    <t>O'Connell</t>
  </si>
  <si>
    <t>Women's Health Across the Lifespan, 2e</t>
  </si>
  <si>
    <t>https://accesspharmacy.mhmedical.com/book.aspx?bookid=2575</t>
  </si>
  <si>
    <t>Rollins</t>
  </si>
  <si>
    <t>Workbook and Casebook for Goodman and Gilman's The Pharmacological Basis of Therapeutics</t>
  </si>
  <si>
    <t>https://accesspharmacy.mhmedical.com/book.aspx?bookid=1697</t>
  </si>
  <si>
    <t>Toy</t>
  </si>
  <si>
    <t>Case Files: Pharmacology 3e</t>
  </si>
  <si>
    <t>Cases</t>
  </si>
  <si>
    <t>https://accesspharmacy.mhmedical.com/cases.aspx?gboscontainerID=67</t>
  </si>
  <si>
    <t>Pathophysiology of Disease Cases</t>
  </si>
  <si>
    <t>https://accesspharmacy.mhmedical.com/cases.aspx?gboscontainerID=216</t>
  </si>
  <si>
    <t>https://accesspharmacy.mhmedical.com/cases.aspx?gboscontainerID=152</t>
  </si>
  <si>
    <t>https://accesspharmacy.mhmedical.com/cases.aspx?gboscontainerID=129</t>
  </si>
  <si>
    <t>Sincak</t>
  </si>
  <si>
    <t>Standardized Patient Cases</t>
  </si>
  <si>
    <t>https://accesspharmacy.mhmedical.com/cases.aspx?gboscontainerID=223</t>
  </si>
  <si>
    <t>2018 NAPLEX® Online Question Bank</t>
  </si>
  <si>
    <t>Q &amp; A</t>
  </si>
  <si>
    <t>https://accesspharmacy.mhmedical.com/qa.aspx?resourceID=2255</t>
  </si>
  <si>
    <t>https://accesspharmacy.mhmedical.com/qa.aspx?resourceID=587</t>
  </si>
  <si>
    <t>https://accesspharmacy.mhmedical.com/qa.aspx?resourceID=1541</t>
  </si>
  <si>
    <t>https://accesspharmacy.mhmedical.com/qa.aspx?resourceID=699</t>
  </si>
  <si>
    <t>https://accesspharmacy.mhmedical.com/qa.aspx?resourceID=1071</t>
  </si>
  <si>
    <t>https://accesspharmacy.mhmedical.com/qa.aspx?resourceID=2277</t>
  </si>
  <si>
    <t>https://accesspharmacy.mhmedical.com/qa.aspx?resourceID=2494</t>
  </si>
  <si>
    <t>https://accesspharmacy.mhmedical.com/qa.aspx?resourceID=2536</t>
  </si>
  <si>
    <t>https://accesspharmacy.mhmedical.com/qa.aspx?resourceID=2408</t>
  </si>
  <si>
    <t>https://accesspharmacy.mhmedical.com/qa.aspx?resourceID=1699</t>
  </si>
  <si>
    <t>https://accesspharmacy.mhmedical.com/qa.aspx?resourceID=2656</t>
  </si>
  <si>
    <t>https://accesspharmacy.mhmedical.com/qa.aspx?resourceID=2469</t>
  </si>
  <si>
    <t>Hall</t>
  </si>
  <si>
    <t>Lange Q&amp;A™ Pharmacy, 10e</t>
  </si>
  <si>
    <t>https://accesspharmacy.mhmedical.com/qa.aspx?resourceID=596</t>
  </si>
  <si>
    <t>https://accesspharmacy.mhmedical.com/qa.aspx?resourceID=1452</t>
  </si>
  <si>
    <t>https://accesspharmacy.mhmedical.com/qa.aspx?resourceID=2522</t>
  </si>
  <si>
    <t>https://accesspharmacy.mhmedical.com/qa.aspx?resourceID=1438</t>
  </si>
  <si>
    <t>https://accesspharmacy.mhmedical.com/qa.aspx?resourceID=1067</t>
  </si>
  <si>
    <t>https://accesspharmacy.mhmedical.com/qa.aspx?resourceID=2325</t>
  </si>
  <si>
    <t>https://accesspharmacy.mhmedical.com/qa.aspx?resourceID=1971</t>
  </si>
  <si>
    <t>https://accesspharmacy.mhmedical.com/qa.aspx?resourceID=864</t>
  </si>
  <si>
    <t>https://accesspharmacy.mhmedical.com/qa.aspx?resourceID=606</t>
  </si>
  <si>
    <t>Prescription/Non-Prescription Rapid Fire Q&amp;A</t>
  </si>
  <si>
    <t>https://accesspharmacy.mhmedical.com/qa.aspx?resourceID=2680</t>
  </si>
  <si>
    <t>https://accesspharmacy.mhmedical.com/qa.aspx?resourceID=594</t>
  </si>
  <si>
    <t>Top 300 Prescription Drug Challenge</t>
  </si>
  <si>
    <t>https://accesspharmacy.mhmedical.com/qa.aspx?resourceID=2013</t>
  </si>
  <si>
    <t>https://accesspharmacy.mhmedical.com/qa.aspx?resourceID=1702</t>
  </si>
  <si>
    <t>Baron</t>
  </si>
  <si>
    <t>Pharmacology Flashcards, 4e</t>
  </si>
  <si>
    <t>Flashcards</t>
  </si>
  <si>
    <t>https://accesspharmacy.mhmedical.com/game.aspx?External=Flashcards&amp;isbn=9781259837241</t>
  </si>
  <si>
    <t>Johnson</t>
  </si>
  <si>
    <t>Pharmacotherapy Flashcards</t>
  </si>
  <si>
    <t>https://accesspharmacy.mhmedical.com/game.aspx?External=Flashcards&amp;isbn=0071741151</t>
  </si>
  <si>
    <t>Pharmacy Calculations Flashcards</t>
  </si>
  <si>
    <t>https://accesspharmacy.mhmedical.com/game.aspx?External=Flashcards&amp;isbn=0071746358</t>
  </si>
  <si>
    <t>Kolesar</t>
  </si>
  <si>
    <t>Top 100 Nonprescription Drug Cards 2018/2019</t>
  </si>
  <si>
    <t>https://accesspharmacy.mhmedical.com/game.aspx?External=Flashcards&amp;isbn=1260010015</t>
  </si>
  <si>
    <t>Top 200 Injectable Flashcards 2019/2020</t>
  </si>
  <si>
    <t>https://accesspharmacy.mhmedical.com/qa.aspx?groupid=1377</t>
  </si>
  <si>
    <t>Top 300 Pharmacy Drug Cards 2020/2021</t>
  </si>
  <si>
    <t>https://accesspharmacy.mhmedical.com/game.aspx?External=Flashcards&amp;isbn=9781260457766</t>
  </si>
  <si>
    <t>Number of Q&amp;A</t>
  </si>
  <si>
    <t xml:space="preserve">URL </t>
  </si>
  <si>
    <t xml:space="preserve">Author </t>
  </si>
  <si>
    <t xml:space="preserve">Total Q&amp;A on AccessPharmacy </t>
  </si>
  <si>
    <t>AccessPharmacy Study Tools</t>
  </si>
  <si>
    <t>Number of Cases</t>
  </si>
  <si>
    <t xml:space="preserve">ISBN </t>
  </si>
  <si>
    <t>Virtual Cases</t>
  </si>
  <si>
    <t xml:space="preserve"> </t>
  </si>
  <si>
    <t>https://accesspharmacy.mhmedical.com/cases.aspx?groupid=423</t>
  </si>
  <si>
    <t xml:space="preserve">Subject </t>
  </si>
  <si>
    <t>Principles of Patient-Focused Therapy</t>
  </si>
  <si>
    <t>Cardiovascular Disorders</t>
  </si>
  <si>
    <t>Respiratory Disorders</t>
  </si>
  <si>
    <t>Gastrointestinal Disorders</t>
  </si>
  <si>
    <t>Renal Disorders</t>
  </si>
  <si>
    <t>Neurologic Disorders</t>
  </si>
  <si>
    <t>Psychiatric Disorders</t>
  </si>
  <si>
    <t>Endocrinologic Disorders</t>
  </si>
  <si>
    <t>Women's Health (Gynecologic Disorders)</t>
  </si>
  <si>
    <t>Urologic Disorders</t>
  </si>
  <si>
    <t>Immunologic Disorders</t>
  </si>
  <si>
    <t>Bone and Joint Disorders</t>
  </si>
  <si>
    <t>Disorders of the Eyes, Ears, Nose, and Throat</t>
  </si>
  <si>
    <t>Dermatologic Disorders</t>
  </si>
  <si>
    <t>Hematologic Disorders</t>
  </si>
  <si>
    <t>Infectious Diseases</t>
  </si>
  <si>
    <t>Oncologic Disorders</t>
  </si>
  <si>
    <t>Nutrition and Nutritional Disorders</t>
  </si>
  <si>
    <t>Disorders of the Immune System</t>
  </si>
  <si>
    <t>Neoplasia</t>
  </si>
  <si>
    <t>Blood Disorders</t>
  </si>
  <si>
    <t>Nervous System Disorders</t>
  </si>
  <si>
    <t>Diseases of the Skin</t>
  </si>
  <si>
    <t>Pulmonary Disease</t>
  </si>
  <si>
    <t>Cardiovascular Disorders: Heart Disease</t>
  </si>
  <si>
    <t>Cardiovascular Disorders: Vascular Disease</t>
  </si>
  <si>
    <t>Disorders of the Adrenal Medull</t>
  </si>
  <si>
    <t>Gastroeintestinal Disease</t>
  </si>
  <si>
    <t>Liver Disease</t>
  </si>
  <si>
    <t>Disorders of the Exocrine Pancreas</t>
  </si>
  <si>
    <t>Renal Disease</t>
  </si>
  <si>
    <t>Disorders of the Parathyroids &amp; Calcium &amp; Phosphorus Metbolism</t>
  </si>
  <si>
    <t>Disorders of the Endocrine Pancreas</t>
  </si>
  <si>
    <t>Disorders of the Hypothlmus &amp; Pituitary Gland</t>
  </si>
  <si>
    <t>Throid Disease</t>
  </si>
  <si>
    <t>Disorders of the Adrenl Cortex</t>
  </si>
  <si>
    <t>Disorders of the Female Reporoductive Tract</t>
  </si>
  <si>
    <t>Disorders of the Male Repordocutive Tract</t>
  </si>
  <si>
    <t>Inflammatory Rheumatic Diseases</t>
  </si>
  <si>
    <t>https://accesspharmacy.mhmedical.com/cases.aspx?groupid=379</t>
  </si>
  <si>
    <t xml:space="preserve">AccessPharmacy Cases </t>
  </si>
  <si>
    <t xml:space="preserve">Total Interactive Cases on AccessPharmacy </t>
  </si>
  <si>
    <t>https://accesspharmacy.mhmedical.com/MultimediaPlayer.aspx?MultimediaID=13777407</t>
  </si>
  <si>
    <t>Videos</t>
  </si>
  <si>
    <t>Sae Byul (Sarah Ma), PharmD</t>
  </si>
  <si>
    <t>Vital Signs</t>
  </si>
  <si>
    <t>https://accesspharmacy.mhmedical.com/MultimediaPlayer.aspx?MultimediaID=17611001</t>
  </si>
  <si>
    <t>VIDEO V7-7: Coordination and Gait.</t>
  </si>
  <si>
    <t>https://accesspharmacy.mhmedical.com/MultimediaPlayer.aspx?MultimediaID=17611000</t>
  </si>
  <si>
    <t>VIDEO V7-6: Reflexes.</t>
  </si>
  <si>
    <t>https://accesspharmacy.mhmedical.com/MultimediaPlayer.aspx?MultimediaID=17610999</t>
  </si>
  <si>
    <t>VIDEO V7-5: Sensory.</t>
  </si>
  <si>
    <t>https://accesspharmacy.mhmedical.com/MultimediaPlayer.aspx?MultimediaID=17610998</t>
  </si>
  <si>
    <t>VIDEO V7-4: Motor.</t>
  </si>
  <si>
    <t>https://accesspharmacy.mhmedical.com/MultimediaPlayer.aspx?MultimediaID=17610997</t>
  </si>
  <si>
    <t>VIDEO V7-3: Cranial Nerves.</t>
  </si>
  <si>
    <t>https://accesspharmacy.mhmedical.com/MultimediaPlayer.aspx?MultimediaID=17610996</t>
  </si>
  <si>
    <t>VIDEO V7-2: Mental Status.</t>
  </si>
  <si>
    <t>https://accesspharmacy.mhmedical.com/MultimediaPlayer.aspx?MultimediaID=17610995</t>
  </si>
  <si>
    <t>VIDEO V7-1: Introduction and the General Physical Examination Relevant to Neurology.</t>
  </si>
  <si>
    <t>https://accesspharmacy.mhmedical.com/MultimediaPlayer.aspx?MultimediaID=17610994</t>
  </si>
  <si>
    <t>VIDEO V6-1: The Neurologic Screening Exam.</t>
  </si>
  <si>
    <t>https://accesspharmacy.mhmedical.com/MultimediaPlayer.aspx?MultimediaID=17610993</t>
  </si>
  <si>
    <t>VIDEO V5-24: Pedunculated and sessile colonic polyps removed with an electrosurgical snare during colonoscopy.</t>
  </si>
  <si>
    <t>https://accesspharmacy.mhmedical.com/MultimediaPlayer.aspx?MultimediaID=17610992</t>
  </si>
  <si>
    <t>VIDEO V5-23: Dysplastic Barrett’s esophagus treated with radiofrequency ablation.</t>
  </si>
  <si>
    <t>https://accesspharmacy.mhmedical.com/MultimediaPlayer.aspx?MultimediaID=17610991</t>
  </si>
  <si>
    <t>VIDEO V5-22: Endoscopic sleeve gastroplasty for the treatment of obesity.</t>
  </si>
  <si>
    <t>https://accesspharmacy.mhmedical.com/MultimediaPlayer.aspx?MultimediaID=17610990</t>
  </si>
  <si>
    <t>VIDEO V5-21: Subepithelial esophageal leiomyoma treated with peroral endoscopic tumorectomy.</t>
  </si>
  <si>
    <t>https://accesspharmacy.mhmedical.com/MultimediaPlayer.aspx?MultimediaID=17610989</t>
  </si>
  <si>
    <t>VIDEO V5-20: Achalasia treated with peroral endoscopic myotomy.</t>
  </si>
  <si>
    <t>https://accesspharmacy.mhmedical.com/MultimediaPlayer.aspx?MultimediaID=17610988</t>
  </si>
  <si>
    <t>VIDEO V5-19: Zenker’s diverticulum treated with flexible endoscopic myotomy.</t>
  </si>
  <si>
    <t>https://accesspharmacy.mhmedical.com/MultimediaPlayer.aspx?MultimediaID=17610987</t>
  </si>
  <si>
    <t>VIDEO V5-18: Bile duct stones removed after endoscopic sphincterotomy.</t>
  </si>
  <si>
    <t>https://accesspharmacy.mhmedical.com/MultimediaPlayer.aspx?MultimediaID=17610986</t>
  </si>
  <si>
    <t>VIDEO V5-17: Stent placement for palliation of malignant colonic obstruction.</t>
  </si>
  <si>
    <t>https://accesspharmacy.mhmedical.com/MultimediaPlayer.aspx?MultimediaID=17610985</t>
  </si>
  <si>
    <t>VIDEO V5-16: Malignant gastric outlet obstruction treated with palliative metal stent.</t>
  </si>
  <si>
    <t>https://accesspharmacy.mhmedical.com/MultimediaPlayer.aspx?MultimediaID=17610984</t>
  </si>
  <si>
    <t>VIDEO V5-15: Pyloric stricture treated with a lumen-apposing metal stent.</t>
  </si>
  <si>
    <t>https://accesspharmacy.mhmedical.com/MultimediaPlayer.aspx?MultimediaID=17610983</t>
  </si>
  <si>
    <t>VIDEO V5-14: Actively bleeding colonic diverticulum treated with dilute epinephrine injection and band ligation.</t>
  </si>
  <si>
    <t>https://accesspharmacy.mhmedical.com/MultimediaPlayer.aspx?MultimediaID=17610982</t>
  </si>
  <si>
    <t>VIDEO V5-13: Radiation proctopathy treated with argon plasma coagulation.</t>
  </si>
  <si>
    <t>https://accesspharmacy.mhmedical.com/MultimediaPlayer.aspx?MultimediaID=17610981</t>
  </si>
  <si>
    <t>VIDEO V5-12: Bleeding Mallory-Weiss tear treated with hemoclip placement.</t>
  </si>
  <si>
    <t>https://accesspharmacy.mhmedical.com/MultimediaPlayer.aspx?MultimediaID=17610980</t>
  </si>
  <si>
    <t>VIDEO V5-11: Dieulafoy’s lesion treated endoscopically.</t>
  </si>
  <si>
    <t>https://accesspharmacy.mhmedical.com/MultimediaPlayer.aspx?MultimediaID=17610979</t>
  </si>
  <si>
    <t>VIDEO V5-10: Actively bleeding fundal varices treated with endoscopic cyanoacrylate injection.</t>
  </si>
  <si>
    <t>https://accesspharmacy.mhmedical.com/MultimediaPlayer.aspx?MultimediaID=17610978</t>
  </si>
  <si>
    <t>VIDEO V5-09: Actively bleeding esophageal varices treated with endoscopic band ligation.</t>
  </si>
  <si>
    <t>https://accesspharmacy.mhmedical.com/MultimediaPlayer.aspx?MultimediaID=17610977</t>
  </si>
  <si>
    <t>VIDEO V5-08: Actively bleeding duodenal ulcer managed with multimodal endoscopic therapy.</t>
  </si>
  <si>
    <t>https://accesspharmacy.mhmedical.com/MultimediaPlayer.aspx?MultimediaID=17610976</t>
  </si>
  <si>
    <t>VIDEO V5-07: Endoscopic suturing for stent fixation.</t>
  </si>
  <si>
    <t>https://accesspharmacy.mhmedical.com/MultimediaPlayer.aspx?MultimediaID=17610975</t>
  </si>
  <si>
    <t>VIDEO V5-06: Over-the-scope clip closure of a spontaneous esophageal perforation.</t>
  </si>
  <si>
    <t>https://accesspharmacy.mhmedical.com/MultimediaPlayer.aspx?MultimediaID=17610974</t>
  </si>
  <si>
    <t>VIDEO V5-05: Endoscopic submucosal dissection of a large rectal adenoma.</t>
  </si>
  <si>
    <t>https://accesspharmacy.mhmedical.com/MultimediaPlayer.aspx?MultimediaID=17610973</t>
  </si>
  <si>
    <t>VIDEO V5-04: Barrett’s esophagus with high-grade dysplasia treated with endoscopic mucosal resection.</t>
  </si>
  <si>
    <t>https://accesspharmacy.mhmedical.com/MultimediaPlayer.aspx?MultimediaID=17610972</t>
  </si>
  <si>
    <t>VIDEO V5-03: Endoscopic full-thickness resection of a gastric subepithelial lesion.</t>
  </si>
  <si>
    <t>https://accesspharmacy.mhmedical.com/MultimediaPlayer.aspx?MultimediaID=17610971</t>
  </si>
  <si>
    <t>VIDEO V5-02: Pancreatic necrosis treated by transduodenal endoscopic drainage and necrosectomy.</t>
  </si>
  <si>
    <t>https://accesspharmacy.mhmedical.com/MultimediaPlayer.aspx?MultimediaID=17610970</t>
  </si>
  <si>
    <t>VIDEO V5-01: Methods of Deep Enteroscopy.</t>
  </si>
  <si>
    <t>https://accesspharmacy.mhmedical.com/MultimediaPlayer.aspx?MultimediaID=17610969</t>
  </si>
  <si>
    <t>VIDEO V4-1: Examination of the Comatose Patient.</t>
  </si>
  <si>
    <t>https://accesspharmacy.mhmedical.com/MultimediaPlayer.aspx?MultimediaID=17610968</t>
  </si>
  <si>
    <t>VIDEO V3-20: Left Hemifacial Spasm.</t>
  </si>
  <si>
    <t>https://accesspharmacy.mhmedical.com/MultimediaPlayer.aspx?MultimediaID=17610967</t>
  </si>
  <si>
    <t>VIDEO V3-19: Chiari Malformation.</t>
  </si>
  <si>
    <t>https://accesspharmacy.mhmedical.com/MultimediaPlayer.aspx?MultimediaID=17610966</t>
  </si>
  <si>
    <t>VIDEO V3-18: Wernicke's Encephalopathy.</t>
  </si>
  <si>
    <t>https://accesspharmacy.mhmedical.com/MultimediaPlayer.aspx?MultimediaID=17610965</t>
  </si>
  <si>
    <t>VIDEO V3-17: Orbital Pseudotumor.</t>
  </si>
  <si>
    <t>https://accesspharmacy.mhmedical.com/MultimediaPlayer.aspx?MultimediaID=17610964</t>
  </si>
  <si>
    <t>VIDEO V3-16: Thyroid Eye Disease.</t>
  </si>
  <si>
    <t>https://accesspharmacy.mhmedical.com/MultimediaPlayer.aspx?MultimediaID=17610963</t>
  </si>
  <si>
    <t>VIDEO V3-15: Benign Essential Blepharospasm.</t>
  </si>
  <si>
    <t>https://accesspharmacy.mhmedical.com/MultimediaPlayer.aspx?MultimediaID=17610962</t>
  </si>
  <si>
    <t>VIDEO V3-14: Apraxia of Eyelid Opening.</t>
  </si>
  <si>
    <t>https://accesspharmacy.mhmedical.com/MultimediaPlayer.aspx?MultimediaID=17610961</t>
  </si>
  <si>
    <t>VIDEO V3-13: Ocular Myasthenia Gravis.</t>
  </si>
  <si>
    <t>https://accesspharmacy.mhmedical.com/MultimediaPlayer.aspx?MultimediaID=17610960</t>
  </si>
  <si>
    <t>VIDEO V3-12: Ocular Flutter.</t>
  </si>
  <si>
    <t>https://accesspharmacy.mhmedical.com/MultimediaPlayer.aspx?MultimediaID=17610959</t>
  </si>
  <si>
    <t>VIDEO V3-11: Chronic Progressive External Ophthalmoplegia.</t>
  </si>
  <si>
    <t>https://accesspharmacy.mhmedical.com/MultimediaPlayer.aspx?MultimediaID=17610958</t>
  </si>
  <si>
    <t>VIDEO V3-10: See-saw Nystagmus.</t>
  </si>
  <si>
    <t>https://accesspharmacy.mhmedical.com/MultimediaPlayer.aspx?MultimediaID=17610957</t>
  </si>
  <si>
    <t>VIDEO V3-09: Macro Square-Wave Jerks.</t>
  </si>
  <si>
    <t>https://accesspharmacy.mhmedical.com/MultimediaPlayer.aspx?MultimediaID=17610956</t>
  </si>
  <si>
    <t>VIDEO V3-08: Superior Oblique Myokymia.</t>
  </si>
  <si>
    <t>https://accesspharmacy.mhmedical.com/MultimediaPlayer.aspx?MultimediaID=17610955</t>
  </si>
  <si>
    <t>VIDEO V3-07: Fisher Syndrome.</t>
  </si>
  <si>
    <t>https://accesspharmacy.mhmedical.com/MultimediaPlayer.aspx?MultimediaID=17610954</t>
  </si>
  <si>
    <t>VIDEO V3-06: One and a Half Syndrome.</t>
  </si>
  <si>
    <t>https://accesspharmacy.mhmedical.com/MultimediaPlayer.aspx?MultimediaID=17610953</t>
  </si>
  <si>
    <t>VIDEO V3-05: Left Internuclear Ophthalmoplegia.</t>
  </si>
  <si>
    <t>https://accesspharmacy.mhmedical.com/MultimediaPlayer.aspx?MultimediaID=17610952</t>
  </si>
  <si>
    <t>VIDEO V3-04: Partial Dorsal (Parinaud's) Midbrain Syndrome.</t>
  </si>
  <si>
    <t>https://accesspharmacy.mhmedical.com/MultimediaPlayer.aspx?MultimediaID=17610951</t>
  </si>
  <si>
    <t>VIDEO V3-03: Abducens Nerve Palsy Secondary to Raised Intracranial Pressure.</t>
  </si>
  <si>
    <t>https://accesspharmacy.mhmedical.com/MultimediaPlayer.aspx?MultimediaID=17610950</t>
  </si>
  <si>
    <t>VIDEO V3-02: Left Superior Oblique Muscle Palsy.</t>
  </si>
  <si>
    <t>https://accesspharmacy.mhmedical.com/MultimediaPlayer.aspx?MultimediaID=17610949</t>
  </si>
  <si>
    <t>VIDEO V3-01: Oculomotor Nerve Palsy.</t>
  </si>
  <si>
    <t>https://accesspharmacy.mhmedical.com/MultimediaPlayer.aspx?MultimediaID=17610948</t>
  </si>
  <si>
    <t>VIDEO V2-1: Primary Progressive Aphasia, Memory Loss, and Other Focal Cerebral Disorders.</t>
  </si>
  <si>
    <t>https://accesspharmacy.mhmedical.com/MultimediaPlayer.aspx?MultimediaID=17610947</t>
  </si>
  <si>
    <t>VIDEO V1-1: Video Library of Gait Disorders.</t>
  </si>
  <si>
    <t>https://accesspharmacy.mhmedical.com/MultimediaPlayer.aspx?MultimediaID=17670490</t>
  </si>
  <si>
    <t>VIDEO CP17-1: Clinical Procedures Tutorial: Basic Suturing.</t>
  </si>
  <si>
    <t>https://accesspharmacy.mhmedical.com/MultimediaPlayer.aspx?MultimediaID=17670489</t>
  </si>
  <si>
    <t>VIDEO CP16-1: Clinical Procedures Tutorial: Bone Marrow Biopsy.</t>
  </si>
  <si>
    <t>https://accesspharmacy.mhmedical.com/MultimediaPlayer.aspx?MultimediaID=17670488</t>
  </si>
  <si>
    <t>VIDEO CP15-1: Clinical Procedures Tutorial: Pericardiocentesis.</t>
  </si>
  <si>
    <t>https://accesspharmacy.mhmedical.com/MultimediaPlayer.aspx?MultimediaID=17670486</t>
  </si>
  <si>
    <t>VIDEO CP13-1: Clinical Procedures Tutorial: Gynecologic Examination with Pap Smear.</t>
  </si>
  <si>
    <t>https://accesspharmacy.mhmedical.com/MultimediaPlayer.aspx?MultimediaID=17670485</t>
  </si>
  <si>
    <t>J. Larry Jameson</t>
  </si>
  <si>
    <t>VIDEO CP12-1: Clinical Procedures Tutorial: Fine Needle Aspiration of Thyroid Nodules.</t>
  </si>
  <si>
    <t>https://accesspharmacy.mhmedical.com/MultimediaPlayer.aspx?MultimediaID=17670484</t>
  </si>
  <si>
    <t>VIDEO CP11-1: Clinical Procedures Tutorial: IV Insertion.</t>
  </si>
  <si>
    <t>https://accesspharmacy.mhmedical.com/MultimediaPlayer.aspx?MultimediaID=17670483</t>
  </si>
  <si>
    <t>VIDEO CP10-1: Clinical Procedures Tutorial: Fine Needle Aspiration of Breast Cyst.</t>
  </si>
  <si>
    <t>https://accesspharmacy.mhmedical.com/MultimediaPlayer.aspx?MultimediaID=17670482</t>
  </si>
  <si>
    <t>VIDEO CP09-1: Clinical Procedures Tutorial: Insertion of Male Urethral Catheter.</t>
  </si>
  <si>
    <t>https://accesspharmacy.mhmedical.com/MultimediaPlayer.aspx?MultimediaID=17670481</t>
  </si>
  <si>
    <t>VIDEO CP08-1: Clinical Procedures Tutorial: Insertion of Female Urethral Catheter.</t>
  </si>
  <si>
    <t>https://accesspharmacy.mhmedical.com/MultimediaPlayer.aspx?MultimediaID=17670480</t>
  </si>
  <si>
    <t>VIDEO CP07-1: Clinical Procedures Tutorial: Phlebotomy.</t>
  </si>
  <si>
    <t>https://accesspharmacy.mhmedical.com/MultimediaPlayer.aspx?MultimediaID=17670479</t>
  </si>
  <si>
    <t>VIDEO CP06-1: Clinical Procedure Tutorial: Lumbar Puncture.</t>
  </si>
  <si>
    <t>https://accesspharmacy.mhmedical.com/MultimediaPlayer.aspx?MultimediaID=17670478</t>
  </si>
  <si>
    <t>VIDEO CP05-1: Clinical Procedure Tutorial: Percutaneous Arterial Blood Gas Sampling.</t>
  </si>
  <si>
    <t>https://accesspharmacy.mhmedical.com/MultimediaPlayer.aspx?MultimediaID=17670477</t>
  </si>
  <si>
    <t>VIDEO CP04-1: Clinical Procedure Tutorial: Endotracheal Intubation.</t>
  </si>
  <si>
    <t>https://accesspharmacy.mhmedical.com/MultimediaPlayer.aspx?MultimediaID=17670476</t>
  </si>
  <si>
    <t>VIDEO CP03-1: Clinical Procedure Tutorial: Abdominal Paracentesis.</t>
  </si>
  <si>
    <t>https://accesspharmacy.mhmedical.com/MultimediaPlayer.aspx?MultimediaID=17670475</t>
  </si>
  <si>
    <t>VIDEO CP02-1: Clinical Procedure Tutorial: Thoracentesis.</t>
  </si>
  <si>
    <t>https://accesspharmacy.mhmedical.com/MultimediaPlayer.aspx?MultimediaID=17670474</t>
  </si>
  <si>
    <t>VIDEO CP01-1: Clinical Procedure Tutorial: Central Venous Catheter Placement.</t>
  </si>
  <si>
    <t>https://accesspharmacy.mhmedical.com/MultimediaPlayer.aspx?MultimediaID=17668078</t>
  </si>
  <si>
    <t>VIDEO A12-4: Pleural Effusion.</t>
  </si>
  <si>
    <t>https://accesspharmacy.mhmedical.com/MultimediaPlayer.aspx?MultimediaID=17668077</t>
  </si>
  <si>
    <t>VIDEO A12-3: Pneumothorax.</t>
  </si>
  <si>
    <t>https://accesspharmacy.mhmedical.com/MultimediaPlayer.aspx?MultimediaID=17668067</t>
  </si>
  <si>
    <t>VIDEO A12-2: ARDS (Ultrasound).</t>
  </si>
  <si>
    <t>https://accesspharmacy.mhmedical.com/MultimediaPlayer.aspx?MultimediaID=17668035</t>
  </si>
  <si>
    <t>VIDEO A12-1: Normal Ultrasound.</t>
  </si>
  <si>
    <t>https://accesspharmacy.mhmedical.com/MultimediaPlayer.aspx?MultimediaID=17668031</t>
  </si>
  <si>
    <t>VIDEO A11-58: The two disks of the device in place across the ASD.</t>
  </si>
  <si>
    <t>https://accesspharmacy.mhmedical.com/MultimediaPlayer.aspx?MultimediaID=17668030</t>
  </si>
  <si>
    <t>VIDEO A11-57: An Amplatzer® septal occluder is being positioned across the ASD.</t>
  </si>
  <si>
    <t>https://accesspharmacy.mhmedical.com/MultimediaPlayer.aspx?MultimediaID=17668029</t>
  </si>
  <si>
    <t>VIDEO A11-56: A sizing balloon is placed across the ASD.</t>
  </si>
  <si>
    <t>https://accesspharmacy.mhmedical.com/MultimediaPlayer.aspx?MultimediaID=17668018</t>
  </si>
  <si>
    <t>VIDEO A11-55: Aortogram after valve deployment shows a functional valve with mild aortic insufficiency and without impingement of the coronary ostia.</t>
  </si>
  <si>
    <t>https://accesspharmacy.mhmedical.com/MultimediaPlayer.aspx?MultimediaID=17668017</t>
  </si>
  <si>
    <t>VIDEO A11-54: A 26-mm Edwards SAPIEN valve is positioned using fluoroscopic and transesophageal echo guidance and deployed.</t>
  </si>
  <si>
    <t>https://accesspharmacy.mhmedical.com/MultimediaPlayer.aspx?MultimediaID=17668016</t>
  </si>
  <si>
    <t>VIDEO A11-53: Balloon valvuloplasty is performed with rapid ventricular pacing at 180 beats/min.</t>
  </si>
  <si>
    <t>https://accesspharmacy.mhmedical.com/MultimediaPlayer.aspx?MultimediaID=17668015</t>
  </si>
  <si>
    <t>VIDEO A11-52: Aortogram shows patent coronary arteries and minimal aortic insufficiency.</t>
  </si>
  <si>
    <t>https://accesspharmacy.mhmedical.com/MultimediaPlayer.aspx?MultimediaID=17668008</t>
  </si>
  <si>
    <t>VIDEO A11-51: The final result after LAD and LCx stenting.</t>
  </si>
  <si>
    <t>https://accesspharmacy.mhmedical.com/MultimediaPlayer.aspx?MultimediaID=17668007</t>
  </si>
  <si>
    <t>VIDEO A11-50: The LAD lesion was crossed with a guidewire, which resulted in slow filling of the mid-LAD (TIMI 2 flow) and revealed thrombus filling the stent.</t>
  </si>
  <si>
    <t>https://accesspharmacy.mhmedical.com/MultimediaPlayer.aspx?MultimediaID=17668006</t>
  </si>
  <si>
    <t>VIDEO A11-49: The LAO view shows the LCx stenosis with a filling defect indicating that thrombus is present in the vessel lumen.</t>
  </si>
  <si>
    <t>https://accesspharmacy.mhmedical.com/MultimediaPlayer.aspx?MultimediaID=17668005</t>
  </si>
  <si>
    <t>VIDEO A11-48: Baseline angiogram showing a total occlusion of the proximal LAD within the drug-eluting stent and a significant stenosis at the origin of the LCx.</t>
  </si>
  <si>
    <t>https://accesspharmacy.mhmedical.com/MultimediaPlayer.aspx?MultimediaID=17668002</t>
  </si>
  <si>
    <t>VIDEO A11-47: Following placement of drug-eluting stents in the RCA, there is no residual stenosis in the vessel.</t>
  </si>
  <si>
    <t>https://accesspharmacy.mhmedical.com/MultimediaPlayer.aspx?MultimediaID=17668001</t>
  </si>
  <si>
    <t>VIDEO A11-46: After a washout period, adenosine is infused again and FFR is measured in the RCA.</t>
  </si>
  <si>
    <t>https://accesspharmacy.mhmedical.com/MultimediaPlayer.aspx?MultimediaID=17668000</t>
  </si>
  <si>
    <t>VIDEO A11-45: A pressure wire is advanced past the in-stent restenosis lesion in the LCx, intravenous adenosine if given to achieve maximal hyperemia, and the fractional flow reserve (FFR) is measured.</t>
  </si>
  <si>
    <t>https://accesspharmacy.mhmedical.com/MultimediaPlayer.aspx?MultimediaID=17667999</t>
  </si>
  <si>
    <t>VIDEO A11-44: Baseline angiogram of the left coronary circulation showing in-stent restenosis in the proximal LCx stent.</t>
  </si>
  <si>
    <t>https://accesspharmacy.mhmedical.com/MultimediaPlayer.aspx?MultimediaID=17667998</t>
  </si>
  <si>
    <t>VIDEO A11-43: Baseline angiogram of the RCA in an anterior-posterior (AP) cranial view showing a tortuous vessel with a stenosis in the proximal vessel.</t>
  </si>
  <si>
    <t>https://accesspharmacy.mhmedical.com/MultimediaPlayer.aspx?MultimediaID=17667995</t>
  </si>
  <si>
    <t>VIDEO A11-42: The final result shows no residual stenosis in the mid-RCA.</t>
  </si>
  <si>
    <t>https://accesspharmacy.mhmedical.com/MultimediaPlayer.aspx?MultimediaID=17667994</t>
  </si>
  <si>
    <t>VIDEO A11-41: The lesion was pretreated with balloon dilation followed by stent deployment.</t>
  </si>
  <si>
    <t>https://accesspharmacy.mhmedical.com/MultimediaPlayer.aspx?MultimediaID=17667993</t>
  </si>
  <si>
    <t>VIDEO A11-40: Baseline angiogram of the RCA shows a high-grade lesion in the midsegment of the vessel.</t>
  </si>
  <si>
    <t>https://accesspharmacy.mhmedical.com/MultimediaPlayer.aspx?MultimediaID=17667992</t>
  </si>
  <si>
    <t>VIDEO A11-39: A drug-eluting stent is placed across the ramus lesion and deployed.</t>
  </si>
  <si>
    <t>https://accesspharmacy.mhmedical.com/MultimediaPlayer.aspx?MultimediaID=17667991</t>
  </si>
  <si>
    <t>VIDEO A11-38: The ramus intermedius lesion was crossed with a guidewire and pretreated with balloon angioplasty.</t>
  </si>
  <si>
    <t>https://accesspharmacy.mhmedical.com/MultimediaPlayer.aspx?MultimediaID=17667990</t>
  </si>
  <si>
    <t>VIDEO A11-37: Following placement of a drug-eluting stent in the lesion, the vessel is widely patent.</t>
  </si>
  <si>
    <t>https://accesspharmacy.mhmedical.com/MultimediaPlayer.aspx?MultimediaID=17667989</t>
  </si>
  <si>
    <t>VIDEO A11-36: A guidewire is passed through the total occlusion, and the lesion is pretreated with balloon angioplasty.</t>
  </si>
  <si>
    <t>https://accesspharmacy.mhmedical.com/MultimediaPlayer.aspx?MultimediaID=17667988</t>
  </si>
  <si>
    <t>VIDEO A11-35: Baseline angiogram of the left coronary circulation in the RAO view shows the total occlusion of the second obtuse marginal branch with delayed retrograde filling via collateral vessels and a high-grade stenosis in the ramus intermedius.</t>
  </si>
  <si>
    <t>https://accesspharmacy.mhmedical.com/MultimediaPlayer.aspx?MultimediaID=17667987</t>
  </si>
  <si>
    <t>VIDEO A11-34: The final result in the RAO cranial view showing patent left main, LCx, and LAD coronary arteries.</t>
  </si>
  <si>
    <t>https://accesspharmacy.mhmedical.com/MultimediaPlayer.aspx?MultimediaID=17667986</t>
  </si>
  <si>
    <t>VIDEO A11-33: The final result in the LAO caudal view.</t>
  </si>
  <si>
    <t>https://accesspharmacy.mhmedical.com/MultimediaPlayer.aspx?MultimediaID=17667985</t>
  </si>
  <si>
    <t>VIDEO A11-32: Following rewiring of the LCx, both stents are re-dilated simultaneously (“kissing” balloons).</t>
  </si>
  <si>
    <t>https://accesspharmacy.mhmedical.com/MultimediaPlayer.aspx?MultimediaID=17667984</t>
  </si>
  <si>
    <t>VIDEO A11-31: Next, the LAD wire is removed and passed through the stent into the distal LAD.</t>
  </si>
  <si>
    <t>https://accesspharmacy.mhmedical.com/MultimediaPlayer.aspx?MultimediaID=17667983</t>
  </si>
  <si>
    <t>VIDEO A11-30: The bifurcation lesion in the left main coronary artery extending into the LCx and LAD ostia is treated using a “culotte” technique.</t>
  </si>
  <si>
    <t>https://accesspharmacy.mhmedical.com/MultimediaPlayer.aspx?MultimediaID=17667982</t>
  </si>
  <si>
    <t>VIDEO A11-29: Guidewires were placed into both the LCx and LAD.</t>
  </si>
  <si>
    <t>https://accesspharmacy.mhmedical.com/MultimediaPlayer.aspx?MultimediaID=17667981</t>
  </si>
  <si>
    <t>VIDEO A11-28: In the left anterior oblique (LAO) caudal view, the left main coronary artery lesion can be seen to extend into the ostia of both the LCx and the LAD.</t>
  </si>
  <si>
    <t>https://accesspharmacy.mhmedical.com/MultimediaPlayer.aspx?MultimediaID=17667980</t>
  </si>
  <si>
    <t>VIDEO A11-27: Baseline left coronary artery injection in right anterior oblique (RAO) cranial projection shows a high-grade calcified stenosis in the left main coronary artery and a significant stenosis in the proximal LAD.</t>
  </si>
  <si>
    <t>https://accesspharmacy.mhmedical.com/MultimediaPlayer.aspx?MultimediaID=17667977</t>
  </si>
  <si>
    <t>VIDEO A11-26: Final result after stent placement.</t>
  </si>
  <si>
    <t>https://accesspharmacy.mhmedical.com/MultimediaPlayer.aspx?MultimediaID=17667976</t>
  </si>
  <si>
    <t>VIDEO A11-25: Angioplasty balloon inflation with the distal protection device in place.</t>
  </si>
  <si>
    <t>https://accesspharmacy.mhmedical.com/MultimediaPlayer.aspx?MultimediaID=17667975</t>
  </si>
  <si>
    <t>VIDEO A11-24: A distal protection device is deployed past the lesion.</t>
  </si>
  <si>
    <t>https://accesspharmacy.mhmedical.com/MultimediaPlayer.aspx?MultimediaID=17667974</t>
  </si>
  <si>
    <t>VIDEO A11-23: Saphenous vein graft to a first obtuse marginal branch with an 80% eccentric stenosis in the midgraft.</t>
  </si>
  <si>
    <t>https://accesspharmacy.mhmedical.com/MultimediaPlayer.aspx?MultimediaID=17667972</t>
  </si>
  <si>
    <t>VIDEO A11-22: Final result.</t>
  </si>
  <si>
    <t>https://accesspharmacy.mhmedical.com/MultimediaPlayer.aspx?MultimediaID=17667971</t>
  </si>
  <si>
    <t>VIDEO A11-21: After repeat manual thrombectomy and expansion of the stent, the thrombus is no longer present.</t>
  </si>
  <si>
    <t>https://accesspharmacy.mhmedical.com/MultimediaPlayer.aspx?MultimediaID=17667970</t>
  </si>
  <si>
    <t>VIDEO A11-20: After balloon angioplasty and stenting, thrombus is still present.</t>
  </si>
  <si>
    <t>https://accesspharmacy.mhmedical.com/MultimediaPlayer.aspx?MultimediaID=17667969</t>
  </si>
  <si>
    <t>VIDEO A11-19: Result after manual thrombectomy and thrombus extraction.</t>
  </si>
  <si>
    <t>https://accesspharmacy.mhmedical.com/MultimediaPlayer.aspx?MultimediaID=17667968</t>
  </si>
  <si>
    <t>VIDEO A11-18: An angioplasty wire is threaded through the thrombotic lesion, but this does not restore blood flow to the distal vessel.</t>
  </si>
  <si>
    <t>https://accesspharmacy.mhmedical.com/MultimediaPlayer.aspx?MultimediaID=17667967</t>
  </si>
  <si>
    <t>VIDEO A11-17: The right coronary artery (RCA) is totally occluded with filling defects in the vessel after contrast injection, indicating thrombus is present in the vessel.</t>
  </si>
  <si>
    <t>https://accesspharmacy.mhmedical.com/MultimediaPlayer.aspx?MultimediaID=17667963</t>
  </si>
  <si>
    <t>VIDEO A11-16: Final postbifurcation stenting result.</t>
  </si>
  <si>
    <t>https://accesspharmacy.mhmedical.com/MultimediaPlayer.aspx?MultimediaID=17667962</t>
  </si>
  <si>
    <t>VIDEO A11-15: Simultaneous inflation of two 2.5-mm “kissing” balloons.</t>
  </si>
  <si>
    <t>https://accesspharmacy.mhmedical.com/MultimediaPlayer.aspx?MultimediaID=17667961</t>
  </si>
  <si>
    <t>VIDEO A11-14: Diagonal branch poststent result.</t>
  </si>
  <si>
    <t>https://accesspharmacy.mhmedical.com/MultimediaPlayer.aspx?MultimediaID=17667960</t>
  </si>
  <si>
    <t>VIDEO A11-13: Stent deployed in the diagonal branch through the stent struts in the LAD using the “culotte” technique.</t>
  </si>
  <si>
    <t>https://accesspharmacy.mhmedical.com/MultimediaPlayer.aspx?MultimediaID=17667959</t>
  </si>
  <si>
    <t>VIDEO A11-12: LAD poststent result.</t>
  </si>
  <si>
    <t>https://accesspharmacy.mhmedical.com/MultimediaPlayer.aspx?MultimediaID=17667958</t>
  </si>
  <si>
    <t>VIDEO A11-11: Stent being positioned in the LAD.</t>
  </si>
  <si>
    <t>https://accesspharmacy.mhmedical.com/MultimediaPlayer.aspx?MultimediaID=17667957</t>
  </si>
  <si>
    <t>VIDEO A11-10: Result after balloon angioplasty.</t>
  </si>
  <si>
    <t>https://accesspharmacy.mhmedical.com/MultimediaPlayer.aspx?MultimediaID=17667956</t>
  </si>
  <si>
    <t>VIDEO A11-09: Both vessels are accessed with guidewires and pretreated with balloon angioplasty.</t>
  </si>
  <si>
    <t>https://accesspharmacy.mhmedical.com/MultimediaPlayer.aspx?MultimediaID=17667955</t>
  </si>
  <si>
    <t>VIDEO A11-08: Baseline angiogram of the left coronary circulation shows the significant stenosis in the mid-LAD and the bifurcation lesion involving a large diagonal branch.</t>
  </si>
  <si>
    <t>https://accesspharmacy.mhmedical.com/MultimediaPlayer.aspx?MultimediaID=17667953</t>
  </si>
  <si>
    <t>VIDEO A11-07: Final result after LCx stenting.</t>
  </si>
  <si>
    <t>https://accesspharmacy.mhmedical.com/MultimediaPlayer.aspx?MultimediaID=17667952</t>
  </si>
  <si>
    <t>VIDEO A11-06: Following stenting of the total occlusion, blood flow in the distal vessel is improved and a second significant stenosis is seen.</t>
  </si>
  <si>
    <t>https://accesspharmacy.mhmedical.com/MultimediaPlayer.aspx?MultimediaID=17667951</t>
  </si>
  <si>
    <t>VIDEO A11-05: Antegrade flow in the LCx is restored after balloon inflation.</t>
  </si>
  <si>
    <t>https://accesspharmacy.mhmedical.com/MultimediaPlayer.aspx?MultimediaID=17667950</t>
  </si>
  <si>
    <t>VIDEO A11-04: The total occlusion is crossed retrograde. The wire is snared in the guide, exteriorized, and used to provide antegrade access to the LCx.</t>
  </si>
  <si>
    <t>https://accesspharmacy.mhmedical.com/MultimediaPlayer.aspx?MultimediaID=17667949</t>
  </si>
  <si>
    <t>VIDEO A11-03: The LAD septal collateral is accessed with a guidewire that is directed toward the distal LCx to cross the total occlusion retrograde.</t>
  </si>
  <si>
    <t>https://accesspharmacy.mhmedical.com/MultimediaPlayer.aspx?MultimediaID=17667948</t>
  </si>
  <si>
    <t>VIDEO A11-02: Attempts to cross the total occlusion in the LCx using a hydrophilic wire and an antegrade approach were not successful with the wire tracking to the right of the trajectory.</t>
  </si>
  <si>
    <t>https://accesspharmacy.mhmedical.com/MultimediaPlayer.aspx?MultimediaID=17667947</t>
  </si>
  <si>
    <t>VIDEO A11-01: Baseline left coronary angiogram shows an occluded LCx with left-to-left collaterals originating from LAD septal vessels.</t>
  </si>
  <si>
    <t>https://accesspharmacy.mhmedical.com/MultimediaPlayer.aspx?MultimediaID=17667940</t>
  </si>
  <si>
    <t>VIDEO A10-6: Metabolic Syndrome, Diabetes and Atherogenesis.</t>
  </si>
  <si>
    <t>https://accesspharmacy.mhmedical.com/MultimediaPlayer.aspx?MultimediaID=17667939</t>
  </si>
  <si>
    <t>VIDEO A10-5: Atherogenesis.</t>
  </si>
  <si>
    <t>https://accesspharmacy.mhmedical.com/MultimediaPlayer.aspx?MultimediaID=17667938</t>
  </si>
  <si>
    <t>VIDEO A10-4: Pathogenesis of the Atheroscleratic Plaque and Acute Coronary Syndromes</t>
  </si>
  <si>
    <t>https://accesspharmacy.mhmedical.com/MultimediaPlayer.aspx?MultimediaID=17667937</t>
  </si>
  <si>
    <t>VIDEO A10-3: The Lipoprotein Menagerie.</t>
  </si>
  <si>
    <t>https://accesspharmacy.mhmedical.com/MultimediaPlayer.aspx?MultimediaID=17667936</t>
  </si>
  <si>
    <t>VIDEO A10-2: Plaque Instability and Acute Events.</t>
  </si>
  <si>
    <t>https://accesspharmacy.mhmedical.com/MultimediaPlayer.aspx?MultimediaID=17667935</t>
  </si>
  <si>
    <t>VIDEO A10-1: Pulse Pressure.</t>
  </si>
  <si>
    <t>https://accesspharmacy.mhmedical.com/MultimediaPlayer.aspx?MultimediaID=17667908</t>
  </si>
  <si>
    <t>VIDEO A08-22: Metastatic cardiac tumor (PET whole-body cine view).</t>
  </si>
  <si>
    <t>https://accesspharmacy.mhmedical.com/MultimediaPlayer.aspx?MultimediaID=17667907</t>
  </si>
  <si>
    <t>VIDEO A08-21: Metastatic cardiac tumor (four-chamber view with MRI).</t>
  </si>
  <si>
    <t>https://accesspharmacy.mhmedical.com/MultimediaPlayer.aspx?MultimediaID=17667905</t>
  </si>
  <si>
    <t>VIDEO A08-20: Classic echocardiographic findings in pulmonary hypertension (short-axis view).</t>
  </si>
  <si>
    <t>https://accesspharmacy.mhmedical.com/MultimediaPlayer.aspx?MultimediaID=17667904</t>
  </si>
  <si>
    <t>VIDEO A08-19: Classic echocardiographic findings in pulmonary hypertension (parasternal long-axis view).</t>
  </si>
  <si>
    <t>https://accesspharmacy.mhmedical.com/MultimediaPlayer.aspx?MultimediaID=17667901</t>
  </si>
  <si>
    <t>VIDEO A08-18: Utility of echocardiography to evaluate cardiac involvement in cancer (parasternal long-axis view).</t>
  </si>
  <si>
    <t>https://accesspharmacy.mhmedical.com/MultimediaPlayer.aspx?MultimediaID=17667898</t>
  </si>
  <si>
    <t>VIDEO A08-17: Classic MR findings in a patient with hypertrophic cardiomyopathy (short-axis cine images).</t>
  </si>
  <si>
    <t>https://accesspharmacy.mhmedical.com/MultimediaPlayer.aspx?MultimediaID=17667896</t>
  </si>
  <si>
    <t>VIDEO A08-16: Utility of echocardiography to evaluate suspected hypertrophic cardiomyopathy (Doppler apical four-chamber view).</t>
  </si>
  <si>
    <t>https://accesspharmacy.mhmedical.com/MultimediaPlayer.aspx?MultimediaID=17667895</t>
  </si>
  <si>
    <t>VIDEO A08-15: Utility of echocardiography to evaluate suspected hypertrophic cardiomyopathy (apical four-chamber view).</t>
  </si>
  <si>
    <t>https://accesspharmacy.mhmedical.com/MultimediaPlayer.aspx?MultimediaID=17667894</t>
  </si>
  <si>
    <t>VIDEO A08-14: Utility of echocardiography to evaluate suspected hypertrophic cardiomyopathy (parasternal long-axis view).</t>
  </si>
  <si>
    <t>https://accesspharmacy.mhmedical.com/MultimediaPlayer.aspx?MultimediaID=17667891</t>
  </si>
  <si>
    <t>VIDEO A08-13: Utility of echocardiography to evaluate for cardiac amyloidosis (short-axis view).</t>
  </si>
  <si>
    <t>https://accesspharmacy.mhmedical.com/MultimediaPlayer.aspx?MultimediaID=17667890</t>
  </si>
  <si>
    <t>VIDEO A08-12: Utility of echocardiography to evaluate for cardiac amyloidosis (parasternal long axis view).</t>
  </si>
  <si>
    <t>https://accesspharmacy.mhmedical.com/MultimediaPlayer.aspx?MultimediaID=17667888</t>
  </si>
  <si>
    <t>VIDEO A08-11: Echocardiography for evaluation of the severity of aortic stenosis (short-axis view).</t>
  </si>
  <si>
    <t>https://accesspharmacy.mhmedical.com/MultimediaPlayer.aspx?MultimediaID=17667887</t>
  </si>
  <si>
    <t>VIDEO A08-10: Echocardiography for evaluation of the severity of aortic stenosis (parasternal long-axis view).</t>
  </si>
  <si>
    <t>https://accesspharmacy.mhmedical.com/MultimediaPlayer.aspx?MultimediaID=17667886</t>
  </si>
  <si>
    <t>VIDEO A08-09: Echocardiography for evaluation of the severity of aortic stenosis (parasternal long-axis view).</t>
  </si>
  <si>
    <t>https://accesspharmacy.mhmedical.com/MultimediaPlayer.aspx?MultimediaID=17667883</t>
  </si>
  <si>
    <t>VIDEO A08-08: A case of viability assessment in a patient with inferior myocardial infarction (short-axis cine images).</t>
  </si>
  <si>
    <t>https://accesspharmacy.mhmedical.com/MultimediaPlayer.aspx?MultimediaID=17667879</t>
  </si>
  <si>
    <t>VIDEO A08-07: ECG gated images.</t>
  </si>
  <si>
    <t>https://accesspharmacy.mhmedical.com/MultimediaPlayer.aspx?MultimediaID=17667877</t>
  </si>
  <si>
    <t>VIDEO A08-06: CMR stress myocardial perfusion images (short-axis perfusion images).</t>
  </si>
  <si>
    <t>https://accesspharmacy.mhmedical.com/MultimediaPlayer.aspx?MultimediaID=17667876</t>
  </si>
  <si>
    <t>VIDEO A08-05: CMR stress myocardial perfusion images (short-axis cine images).</t>
  </si>
  <si>
    <t>https://accesspharmacy.mhmedical.com/MultimediaPlayer.aspx?MultimediaID=17667871</t>
  </si>
  <si>
    <t>VIDEO A08-04: Stress echocardiography for suspected CAD (stress apical four-chamber view).</t>
  </si>
  <si>
    <t>https://accesspharmacy.mhmedical.com/MultimediaPlayer.aspx?MultimediaID=17667870</t>
  </si>
  <si>
    <t>VIDEO A08-03: Stress echocardiography for suspected CAD (rest apical four-chamber view).</t>
  </si>
  <si>
    <t>https://accesspharmacy.mhmedical.com/MultimediaPlayer.aspx?MultimediaID=17667868</t>
  </si>
  <si>
    <t>VIDEO A08-02: Echocardiography in the evaluation of acute myocardial infarction (apical four-chamber view).</t>
  </si>
  <si>
    <t>https://accesspharmacy.mhmedical.com/MultimediaPlayer.aspx?MultimediaID=17667867</t>
  </si>
  <si>
    <t>VIDEO A08-01: Echocardiography in the evaluation of acute myocardial infarction (parasternal long-axis view).</t>
  </si>
  <si>
    <t>VIDEO 440-1: Myasthenia Gravis and Other Diseases of the Neuromuscular Junction</t>
  </si>
  <si>
    <t>https://accesspharmacy.mhmedical.com/MultimediaPlayer.aspx?MultimediaID=16795347</t>
  </si>
  <si>
    <t>VIDEO 352-2B: Transthoracic echocardiographic images are from a 5-year-old boy with chronic rheumatic heart disease with severe mitral valve regurgitation and moderate mitral valve stenosis.</t>
  </si>
  <si>
    <t>https://accesspharmacy.mhmedical.com/MultimediaPlayer.aspx?MultimediaID=16795346</t>
  </si>
  <si>
    <t>VIDEO 352-2A: Transthoracic echocardiographic images are from a 5-year-old boy with chronic rheumatic heart disease with severe mitral valve regurgitation and moderate mitral valve stenosis.</t>
  </si>
  <si>
    <t>https://accesspharmacy.mhmedical.com/MultimediaPlayer.aspx?MultimediaID=16795345</t>
  </si>
  <si>
    <t>VIDEO 352-1D: Transthoracic echocardiographic images of a 9-year-old girl with first episode of acute rheumatic fever.</t>
  </si>
  <si>
    <t>https://accesspharmacy.mhmedical.com/MultimediaPlayer.aspx?MultimediaID=16795344</t>
  </si>
  <si>
    <t>VIDEO 352-1C: Transthoracic echocardiographic images of a 9-year-old girl with first episode of acute rheumatic fever.</t>
  </si>
  <si>
    <t>https://accesspharmacy.mhmedical.com/MultimediaPlayer.aspx?MultimediaID=16795343</t>
  </si>
  <si>
    <t>VIDEO 352-1B: Transthoracic echocardiographic images of a 9-year-old girl with first episode of acute rheumatic fever.</t>
  </si>
  <si>
    <t>https://accesspharmacy.mhmedical.com/MultimediaPlayer.aspx?MultimediaID=16795342</t>
  </si>
  <si>
    <t>VIDEO 352-1A: Transthoracic echocardiographic images of a 9-year-old girl with first episode of acute rheumatic fever.</t>
  </si>
  <si>
    <t>https://accesspharmacy.mhmedical.com/MultimediaPlayer.aspx?MultimediaID=17465705</t>
  </si>
  <si>
    <t>VIDEO 285-1: Cystic Fibrosis</t>
  </si>
  <si>
    <t>https://accesspharmacy.mhmedical.com/MultimediaPlayer.aspx?MultimediaID=16795150</t>
  </si>
  <si>
    <t>VIDEO 236-8: The heart in long and short axis.</t>
  </si>
  <si>
    <t>https://accesspharmacy.mhmedical.com/MultimediaPlayer.aspx?MultimediaID=16795145</t>
  </si>
  <si>
    <t>VIDEO 236-7: T2* images of the heart (left panel) and the liver (right panel) of a patient who has hemochromatosis.</t>
  </si>
  <si>
    <t>https://accesspharmacy.mhmedical.com/MultimediaPlayer.aspx?MultimediaID=16795137</t>
  </si>
  <si>
    <t>VIDEO 236-6: A patient with severe aortic regurgitation quantified by cardiac magnetic resonance (CMR).</t>
  </si>
  <si>
    <t>https://accesspharmacy.mhmedical.com/MultimediaPlayer.aspx?MultimediaID=16795132</t>
  </si>
  <si>
    <t>VIDEO 236-5: A 60-year-old female presented with intermittent chest pain of 3 days in duration but was pain free at the time of assessment in the emergency room.</t>
  </si>
  <si>
    <t>https://accesspharmacy.mhmedical.com/MultimediaPlayer.aspx?MultimediaID=16795128</t>
  </si>
  <si>
    <t>VIDEO 236-4: Cardiac magnetic resonance (CMR) myocardial perfusion imaging during vasodilating stress, in three parallel-short-axis views.</t>
  </si>
  <si>
    <t>https://accesspharmacy.mhmedical.com/MultimediaPlayer.aspx?MultimediaID=16795122</t>
  </si>
  <si>
    <t>VIDEO 236-3: Exercise echocardiogram showing rest images on left and poststress images on right, with parasternal long-axis, upper panel, and apical four-chamber, lower panel, end-systolic frames.</t>
  </si>
  <si>
    <t>https://accesspharmacy.mhmedical.com/MultimediaPlayer.aspx?MultimediaID=16795121</t>
  </si>
  <si>
    <t>VIDEO 236-2: Cine cardiac magnetic resonance (CMR) imaging of a patient in the long-axis four-chamber view.</t>
  </si>
  <si>
    <t>https://accesspharmacy.mhmedical.com/MultimediaPlayer.aspx?MultimediaID=16795119</t>
  </si>
  <si>
    <t>VIDEO 236-1: Cine steady-state free precession (SSFP) imaging (left) in short axis in a patient who had a large anterior myocardial infarction.</t>
  </si>
  <si>
    <t>https://accesspharmacy.mhmedical.com/MultimediaPlayer.aspx?MultimediaID=17118194</t>
  </si>
  <si>
    <t>Video 027-2: REM Sleep Behavior Disorder</t>
  </si>
  <si>
    <t>https://accesspharmacy.mhmedical.com/MultimediaPlayer.aspx?MultimediaID=17118192</t>
  </si>
  <si>
    <t>Video 027-1: Classic Cataplexy</t>
  </si>
  <si>
    <t>https://accesspharmacy.mhmedical.com/MultimediaPlayer.aspx?MultimediaID=13551239</t>
  </si>
  <si>
    <t>Donald K. Blumenthal, PhD, and Derek Cowan</t>
  </si>
  <si>
    <t>Ventricular Myocyte Electrophysiology: This animation will review the electrophysiology of ventricular myocytes, and the pharmacological effects of drugs used to treat ventricular arrhythmias and heart failure.</t>
  </si>
  <si>
    <t>https://accesspharmacy.mhmedical.com/MultimediaPlayer.aspx?MultimediaID=5480731</t>
  </si>
  <si>
    <t>Susan P. Bruce, PharmD, BCPS, College of Pharmacy, Northeast Ohio Medical University; Robert L. Talbert, PharmD</t>
  </si>
  <si>
    <t>Update Rheumatoid Arthritis Classification Criteria</t>
  </si>
  <si>
    <t>https://accesspharmacy.mhmedical.com/multimedia.aspx#5784547</t>
  </si>
  <si>
    <t>Travel Medicine</t>
  </si>
  <si>
    <t>https://accesspharmacy.mhmedical.com/multimedia.aspx#5362390</t>
  </si>
  <si>
    <t>Thorax and Lungs</t>
  </si>
  <si>
    <t>https://accesspharmacy.mhmedical.com/MultimediaPlayer.aspx?MultimediaID=16994696</t>
  </si>
  <si>
    <t>Harrison's Pathophysiology Animations</t>
  </si>
  <si>
    <t>Scott Stern, MD</t>
  </si>
  <si>
    <t>Stroke Risk Assessment in Patients with Atrial Fibrillation</t>
  </si>
  <si>
    <t>https://accesspharmacy.mhmedical.com/MultimediaPlayer.aspx?MultimediaID=16380809</t>
  </si>
  <si>
    <t>S. Scott Sutton, PharmD</t>
  </si>
  <si>
    <t>Statistics: Scales of Measurement and Measure of Central Tendency</t>
  </si>
  <si>
    <t>https://accesspharmacy.mhmedical.com/MultimediaPlayer.aspx?MultimediaID=16380807</t>
  </si>
  <si>
    <t>Statistics: Probability Value (p-value)</t>
  </si>
  <si>
    <t>https://accesspharmacy.mhmedical.com/MultimediaPlayer.aspx?MultimediaID=16380805</t>
  </si>
  <si>
    <t>Statistics: Confidence Interval</t>
  </si>
  <si>
    <t>https://accesspharmacy.mhmedical.com/MultimediaPlayer.aspx?MultimediaID=13551233</t>
  </si>
  <si>
    <t>Sinus Node Electrophysiology: This animation focuses on the ion channels and transporters that are the primary targets of neurotransmitters of the autonomic nervous system that affect heart rate and drugs used to treat arrhythmias.</t>
  </si>
  <si>
    <t>https://accesspharmacy.mhmedical.com/MultimediaPlayer.aspx?MultimediaID=13777405</t>
  </si>
  <si>
    <t>Naomi R. Florea, PharmD</t>
  </si>
  <si>
    <t>Pulmonary Examination</t>
  </si>
  <si>
    <t>https://accesspharmacy.mhmedical.com/MultimediaPlayer.aspx?MultimediaID=13777403</t>
  </si>
  <si>
    <t>Susie H. Park, PharmD, BCPP, FCSHP</t>
  </si>
  <si>
    <t>Psychiatry: The Mental Status Exam</t>
  </si>
  <si>
    <t>https://accesspharmacy.mhmedical.com/MultimediaPlayer.aspx?MultimediaID=17687840</t>
  </si>
  <si>
    <t>W. Cary Mobley, Ph.D., R.Ph.</t>
  </si>
  <si>
    <t>Powder Displacement Volume and Conversions Between Forms</t>
  </si>
  <si>
    <t>https://accesspharmacy.mhmedical.com/MultimediaPlayer.aspx?MultimediaID=17687839</t>
  </si>
  <si>
    <t>Pharmacy Calculations Overview</t>
  </si>
  <si>
    <t>https://accesspharmacy.mhmedical.com/MultimediaPlayer.aspx?MultimediaID=17687838</t>
  </si>
  <si>
    <t>Percentages and Other Measures of Concentration</t>
  </si>
  <si>
    <t>https://accesspharmacy.mhmedical.com/MultimediaPlayer.aspx?MultimediaID=5480703</t>
  </si>
  <si>
    <t>Christine Sorkness, PharmD; Karen Kopacek, RPh; and Valerie Schend, RPh, Department of Pharmacy, University of Wisconsin-Madison; Robert L. Talbert, PharmD</t>
  </si>
  <si>
    <t>Peak Flow Meters</t>
  </si>
  <si>
    <t>https://accesspharmacy.mhmedical.com/MultimediaPlayer.aspx?MultimediaID=16507471</t>
  </si>
  <si>
    <t>Pathophysiology of Pulmonary Edema</t>
  </si>
  <si>
    <t>https://accesspharmacy.mhmedical.com/MultimediaPlayer.aspx?MultimediaID=16507469</t>
  </si>
  <si>
    <t>Pathophysiology of Pneumonia</t>
  </si>
  <si>
    <t>https://accesspharmacy.mhmedical.com/MultimediaPlayer.aspx?MultimediaID=16727676</t>
  </si>
  <si>
    <t>Pathophysiology of Large and Small Airway Disease in COPD</t>
  </si>
  <si>
    <t>https://accesspharmacy.mhmedical.com/MultimediaPlayer.aspx?MultimediaID=16994694</t>
  </si>
  <si>
    <t>Pathophysiology of Heart Failure with Reduced Ejection Fraction</t>
  </si>
  <si>
    <t>https://accesspharmacy.mhmedical.com/MultimediaPlayer.aspx?MultimediaID=16727674</t>
  </si>
  <si>
    <t>Pathophysiology of Heart Failure with Preserved Ejection Fraction</t>
  </si>
  <si>
    <t>https://accesspharmacy.mhmedical.com/MultimediaPlayer.aspx?MultimediaID=16853248</t>
  </si>
  <si>
    <t>Pathophysiology of Gas Exchange Units</t>
  </si>
  <si>
    <t>https://accesspharmacy.mhmedical.com/MultimediaPlayer.aspx?MultimediaID=16994692</t>
  </si>
  <si>
    <t>Pathophysiology and Differential Diagnosis of Lactic Acidosis</t>
  </si>
  <si>
    <t>https://accesspharmacy.mhmedical.com/MultimediaPlayer.aspx?MultimediaID=16994690</t>
  </si>
  <si>
    <t>Pathogenesis of Stroke in Atrial Fibrillation</t>
  </si>
  <si>
    <t>https://accesspharmacy.mhmedical.com/MultimediaPlayer.aspx?MultimediaID=16727672</t>
  </si>
  <si>
    <t>Pathogenesis of STEMI</t>
  </si>
  <si>
    <t>https://accesspharmacy.mhmedical.com/MultimediaPlayer.aspx?MultimediaID=16507467</t>
  </si>
  <si>
    <t>Pathogenesis of Pulmonary Embolism</t>
  </si>
  <si>
    <t>https://accesspharmacy.mhmedical.com/MultimediaPlayer.aspx?MultimediaID=13551241</t>
  </si>
  <si>
    <t>Parenteral Anticoagulants: This animation reviews the process of coagulation and illustrates the mechanism of action of parenteral anticoagulant drugs.</t>
  </si>
  <si>
    <t>https://accesspharmacy.mhmedical.com/MultimediaPlayer.aspx?MultimediaID=16727670</t>
  </si>
  <si>
    <t>Overview of Pathophysiology of COPD</t>
  </si>
  <si>
    <t>https://accesspharmacy.mhmedical.com/MultimediaPlayer.aspx?MultimediaID=5480706</t>
  </si>
  <si>
    <t>Jennifer Cerulli, PharmD, AE-C, Associate Professor of Pharmacy Practice, Albany College of Pharmacy and Health Sciences; L. Michael Posey, BSPharm</t>
  </si>
  <si>
    <t>Osteoporosis Risk Assessment</t>
  </si>
  <si>
    <t>https://accesspharmacy.mhmedical.com/multimedia.aspx#5784549</t>
  </si>
  <si>
    <t>Osteoporosis</t>
  </si>
  <si>
    <t>https://accesspharmacy.mhmedical.com/MultimediaPlayer.aspx?MultimediaID=13551242</t>
  </si>
  <si>
    <t>Oral Anticoagulants: This animation will review the synthesis of vitamin K-dependent coagulation factors and illustrate how warfarin acts to inhibit the final step in the synthesis of these clotting factors.</t>
  </si>
  <si>
    <t>https://accesspharmacy.mhmedical.com/multimedia.aspx#5784553</t>
  </si>
  <si>
    <t>Non-Small Cell Lung Cancer</t>
  </si>
  <si>
    <t>https://accesspharmacy.mhmedical.com/multimedia.aspx#5362394</t>
  </si>
  <si>
    <t>Neurological</t>
  </si>
  <si>
    <t>https://accesspharmacy.mhmedical.com/MultimediaPlayer.aspx?MultimediaID=13777401</t>
  </si>
  <si>
    <t>Bradley R. Williams, PharmD, CGP</t>
  </si>
  <si>
    <t>Neurologic Examination</t>
  </si>
  <si>
    <t>https://accesspharmacy.mhmedical.com/MultimediaPlayer.aspx?MultimediaID=5480705</t>
  </si>
  <si>
    <t>Nebulizers</t>
  </si>
  <si>
    <t>https://accesspharmacy.mhmedical.com/multimedia.aspx#5362388</t>
  </si>
  <si>
    <t>Musculoskeletal</t>
  </si>
  <si>
    <t>https://accesspharmacy.mhmedical.com/MultimediaPlayer.aspx?MultimediaID=17687837</t>
  </si>
  <si>
    <t>Molarity and Osmolarity</t>
  </si>
  <si>
    <t>https://accesspharmacy.mhmedical.com/MultimediaPlayer.aspx?MultimediaID=17687836</t>
  </si>
  <si>
    <t>Molarity and Milliequivalents</t>
  </si>
  <si>
    <t>https://accesspharmacy.mhmedical.com/MultimediaPlayer.aspx?MultimediaID=6809748</t>
  </si>
  <si>
    <t xml:space="preserve">Areo Saffarzadeh, Medical Student, Year 4, University of California, Irvine, School of Medicine, from Katzung &amp; Trevor’s Basic and Clinical Pharmacology, 12e </t>
  </si>
  <si>
    <t>Lecture 11 – Practice Problems – Dosage Regimens</t>
  </si>
  <si>
    <t>https://accesspharmacy.mhmedical.com/MultimediaPlayer.aspx?MultimediaID=6809744</t>
  </si>
  <si>
    <t>Lecture  9 – Dosage Regimens - Continuous Infusion, Loading Dose, Maintenance Dosing Rate</t>
  </si>
  <si>
    <t>https://accesspharmacy.mhmedical.com/MultimediaPlayer.aspx?MultimediaID=6809742</t>
  </si>
  <si>
    <t>Lecture  8 - Clearance</t>
  </si>
  <si>
    <t>https://accesspharmacy.mhmedical.com/MultimediaPlayer.aspx?MultimediaID=6809740</t>
  </si>
  <si>
    <t>Lecture  7 – Half-life</t>
  </si>
  <si>
    <t>https://accesspharmacy.mhmedical.com/MultimediaPlayer.aspx?MultimediaID=6809738</t>
  </si>
  <si>
    <t>Lecture  6 – First Order vs. Zero Order Elimination</t>
  </si>
  <si>
    <t>https://accesspharmacy.mhmedical.com/MultimediaPlayer.aspx?MultimediaID=6809736</t>
  </si>
  <si>
    <t>Lecture  5 – Review Problems</t>
  </si>
  <si>
    <t>https://accesspharmacy.mhmedical.com/MultimediaPlayer.aspx?MultimediaID=6809734</t>
  </si>
  <si>
    <t>Lecture  4 – Apparent Volume of Distribution</t>
  </si>
  <si>
    <t>https://accesspharmacy.mhmedical.com/MultimediaPlayer.aspx?MultimediaID=6809732</t>
  </si>
  <si>
    <t>Lecture  3 – Concentration vs. Time Graphs</t>
  </si>
  <si>
    <t>https://accesspharmacy.mhmedical.com/MultimediaPlayer.aspx?MultimediaID=6809730</t>
  </si>
  <si>
    <t>Lecture  2 – Routes of Drug Administration, Absorption Rate &amp; the First Pass Effect</t>
  </si>
  <si>
    <t>https://accesspharmacy.mhmedical.com/MultimediaPlayer.aspx?MultimediaID=6809728</t>
  </si>
  <si>
    <t>Lecture  1 – Introduction to Pharmacodynamics &amp; Pharmacokinetics</t>
  </si>
  <si>
    <t>https://accesspharmacy.mhmedical.com/MultimediaPlayer.aspx?MultimediaID=17687835</t>
  </si>
  <si>
    <t>Intravenous Infusion Rates, Times, and Volumes</t>
  </si>
  <si>
    <t>https://accesspharmacy.mhmedical.com/MultimediaPlayer.aspx?MultimediaID=17550868</t>
  </si>
  <si>
    <t>Lewis S. Nelson</t>
  </si>
  <si>
    <t>Interview with Dr. Lewis Goldfrank</t>
  </si>
  <si>
    <t>https://accesspharmacy.mhmedical.com/MultimediaPlayer.aspx?MultimediaID=13777399</t>
  </si>
  <si>
    <t>Initial Patient Interview</t>
  </si>
  <si>
    <t>https://accesspharmacy.mhmedical.com/MultimediaPlayer.aspx?MultimediaID=5480704</t>
  </si>
  <si>
    <t>Inhaler Devices</t>
  </si>
  <si>
    <t>https://accesspharmacy.mhmedical.com/multimedia.aspx#5784555</t>
  </si>
  <si>
    <t>Influenza</t>
  </si>
  <si>
    <t>https://accesspharmacy.mhmedical.com/MultimediaPlayer.aspx?MultimediaID=16380803</t>
  </si>
  <si>
    <t>Human Immunodeficiency Virus Medications</t>
  </si>
  <si>
    <t>https://accesspharmacy.mhmedical.com/MultimediaPlayer.aspx?MultimediaID=5480729</t>
  </si>
  <si>
    <t>Curtis Triplitt, PharmD, CDE; Robert L. Talbert, PharmD</t>
  </si>
  <si>
    <t>Home Blood Glucose Monitoring</t>
  </si>
  <si>
    <t>https://accesspharmacy.mhmedical.com/MultimediaPlayer.aspx?MultimediaID=13777397</t>
  </si>
  <si>
    <t>HEENT Examination</t>
  </si>
  <si>
    <t>https://accesspharmacy.mhmedical.com/multimedia.aspx#5362384</t>
  </si>
  <si>
    <t>Head and Neck</t>
  </si>
  <si>
    <t>https://accesspharmacy.mhmedical.com/MultimediaPlayer.aspx?MultimediaID=5480732</t>
  </si>
  <si>
    <t>Bryan L. Love, PharmD, BCPS, Assistant Professor, South Carolina College of Pharmacy, University of South Carolina; Joseph DiPiro, PharmD, FCCP</t>
  </si>
  <si>
    <t>GERD</t>
  </si>
  <si>
    <t>https://accesspharmacy.mhmedical.com/MultimediaPlayer.aspx?MultimediaID=13551237</t>
  </si>
  <si>
    <t>Derek Cowan, and Donald K. Blumenthal, PhD</t>
  </si>
  <si>
    <t>GABAergic Synaptic Transmission: This animation illustrates the workings of a GABAergic synapse, including the actions of gamma-amino butyric acid (GABA) and drugs that affect GABAergic neurotransmission.</t>
  </si>
  <si>
    <t>https://accesspharmacy.mhmedical.com/MultimediaPlayer.aspx?MultimediaID=13551235</t>
  </si>
  <si>
    <t>Fibrinolytic Drugs</t>
  </si>
  <si>
    <t>https://accesspharmacy.mhmedical.com/MultimediaPlayer.aspx?MultimediaID=6130542</t>
  </si>
  <si>
    <t>Terry L. Schwinghammer, PharmD; Travis White, PharmD, BCACP, West Virginia University School of Pharmacy</t>
  </si>
  <si>
    <t>Evaluation of a Patient with Dyslipidemia</t>
  </si>
  <si>
    <t>https://accesspharmacy.mhmedical.com/MultimediaPlayer.aspx?MultimediaID=16507465</t>
  </si>
  <si>
    <t>Evaluation for Suspected Pulmonary Embolism</t>
  </si>
  <si>
    <t>https://accesspharmacy.mhmedical.com/MultimediaPlayer.aspx?MultimediaID=13551244</t>
  </si>
  <si>
    <t>Effects of Antiarrhythmic Drugs on the Electrocardiogram: This animation illustrates the effects of various classes of antiarrhythmic drugs on the different regions of the heart and how this results in changes in the electrocardiogram.</t>
  </si>
  <si>
    <t>https://accesspharmacy.mhmedical.com/MultimediaPlayer.aspx?MultimediaID=5480730</t>
  </si>
  <si>
    <t>Drawing and Preparation of Diabetic Injections</t>
  </si>
  <si>
    <t>https://accesspharmacy.mhmedical.com/MultimediaPlayer.aspx?MultimediaID=17687834</t>
  </si>
  <si>
    <t>Dosing by Body Weight and Body Surface Area</t>
  </si>
  <si>
    <t>https://accesspharmacy.mhmedical.com/MultimediaPlayer.aspx?MultimediaID=13551232</t>
  </si>
  <si>
    <t>Dopaminergic Neuroeffector Junction: The key features of a typical dopaminergic neuroeffector junction, including the synthesis, storage, and release of dopamine.</t>
  </si>
  <si>
    <t>https://accesspharmacy.mhmedical.com/MultimediaPlayer.aspx?MultimediaID=5480733</t>
  </si>
  <si>
    <t>Curtis Triplitt, PharmD, CDE, Division of Diabetes, UT Health Science Center at San Antonio; Robert L. Talbert, PharmD</t>
  </si>
  <si>
    <t>Diabetic Foot Exam</t>
  </si>
  <si>
    <t>https://accesspharmacy.mhmedical.com/MultimediaPlayer.aspx?MultimediaID=16507463</t>
  </si>
  <si>
    <t>Comparison of Cardiogenic and Non-Cardiogenic Pulmonary Edema</t>
  </si>
  <si>
    <t>https://accesspharmacy.mhmedical.com/MultimediaPlayer.aspx?MultimediaID=16994688</t>
  </si>
  <si>
    <t>Comparison of Aortic Regurgitation vs. Aortic Stenosis</t>
  </si>
  <si>
    <t>https://accesspharmacy.mhmedical.com/multimedia.aspx#5784557</t>
  </si>
  <si>
    <t>Community-Acquired Pneumonia</t>
  </si>
  <si>
    <t>https://accesspharmacy.mhmedical.com/MultimediaPlayer.aspx?MultimediaID=16994686</t>
  </si>
  <si>
    <t>Chronic Aortic Regurgitation</t>
  </si>
  <si>
    <t>https://accesspharmacy.mhmedical.com/MultimediaPlayer.aspx?MultimediaID=13551236</t>
  </si>
  <si>
    <t>Cholinergic Neuroeffector Junction: Molecular physiology and pharmacology of the cholinergic neuroeffector junction, including the actions of hemicholinium, vesamicol, and botulinum toxin.</t>
  </si>
  <si>
    <t>https://accesspharmacy.mhmedical.com/multimedia.aspx#5362386</t>
  </si>
  <si>
    <t>Cardiovascular</t>
  </si>
  <si>
    <t>https://accesspharmacy.mhmedical.com/MultimediaPlayer.aspx?MultimediaID=13551234</t>
  </si>
  <si>
    <t>AV Node Electrophysiology: This animation focuses on the ion channels in the AV node that are the primary targets of neurotransmitters of the autonomic nervous system, and drugs used to treat arrhythmias involving the AV node.</t>
  </si>
  <si>
    <t>https://accesspharmacy.mhmedical.com/MultimediaPlayer.aspx?MultimediaID=13551238</t>
  </si>
  <si>
    <t>Atrial Myocyte Electrophysiology: This animation focuses on ion channels and transporters that affect atrial myocyte depolarization, as well as drugs used to treat arrhythmias involving the atria.</t>
  </si>
  <si>
    <t>https://accesspharmacy.mhmedical.com/MultimediaPlayer.aspx?MultimediaID=13551240</t>
  </si>
  <si>
    <t>Antiplatelet Drugs: This animation illustrates the various mechanisms by which antiplatelet drugs act to prevent normal and pathological thromboses.</t>
  </si>
  <si>
    <t>https://accesspharmacy.mhmedical.com/MultimediaPlayer.aspx?MultimediaID=13551243</t>
  </si>
  <si>
    <t>Anti-Arrhythmic Drugs: This animation illustrates the conditions necessary to form a reentrant circuit and how antiarrhythmic drugs are used to block reentrant circuits.</t>
  </si>
  <si>
    <t>https://accesspharmacy.mhmedical.com/MultimediaPlayer.aspx?MultimediaID=16380801</t>
  </si>
  <si>
    <t>Antiarrhythmia Medications</t>
  </si>
  <si>
    <t>https://accesspharmacy.mhmedical.com/MultimediaPlayer.aspx?MultimediaID=17687833</t>
  </si>
  <si>
    <t>Alligation and Altering Drug Concentrations</t>
  </si>
  <si>
    <t>https://accesspharmacy.mhmedical.com/MultimediaPlayer.aspx?MultimediaID=13551231</t>
  </si>
  <si>
    <t>Adrenergic Neuroeffector Junction: Molecular physiology and pharmacology of the adrenergic neuroeffector junction, including the actions of cocaine and reserpine.</t>
  </si>
  <si>
    <t>https://accesspharmacy.mhmedical.com/multimedia.aspx#5784551</t>
  </si>
  <si>
    <t>Acute Renal Failure and Hyperkalemia</t>
  </si>
  <si>
    <t>https://accesspharmacy.mhmedical.com/MultimediaPlayer.aspx?MultimediaID=13777395</t>
  </si>
  <si>
    <t>Abdominal Examination</t>
  </si>
  <si>
    <t>https://accesspharmacy.mhmedical.com/multimedia.aspx#5362392</t>
  </si>
  <si>
    <t>Abdominal</t>
  </si>
  <si>
    <t>URL of multimedia</t>
  </si>
  <si>
    <t>Launch date on the site</t>
  </si>
  <si>
    <t>Book Title/Source</t>
  </si>
  <si>
    <t>Creator / Author</t>
  </si>
  <si>
    <t>Multimedia ID</t>
  </si>
  <si>
    <t>White</t>
  </si>
  <si>
    <t>Basic &amp; Clinical Biostatistics, 5e</t>
  </si>
  <si>
    <t>https://accesspharmacy.mhmedical.com/book.aspx?bookid=2724</t>
  </si>
  <si>
    <t>Morton</t>
  </si>
  <si>
    <t>The Big Picture: Gross Anatomy, 2e</t>
  </si>
  <si>
    <t>https://accesspharmacy.mhmedical.com/book.aspx?bookid=2478</t>
  </si>
  <si>
    <t>Thieu</t>
  </si>
  <si>
    <t>CA Pharmacy Law: A CPJE® Study Guide, 2e</t>
  </si>
  <si>
    <t>https://accesspharmacy.mhmedical.com/book.aspx?bookid=2731</t>
  </si>
  <si>
    <t>RX Pharmacist, LLC</t>
  </si>
  <si>
    <t>Florida Pharmacy Law: An MPJE Study Guide, 3e</t>
  </si>
  <si>
    <t>https://accesspharmacy.mhmedical.com/book.aspx?bookid=2737</t>
  </si>
  <si>
    <t>Illinois Pharmacy Law: An MPJE® Study Guide, 2e</t>
  </si>
  <si>
    <t>https://accesspharmacy.mhmedical.com/book.aspx?bookid=2729</t>
  </si>
  <si>
    <t>Cho</t>
  </si>
  <si>
    <t>Infectious Diseases: A Case Study Approach</t>
  </si>
  <si>
    <t>https://accesspharmacy.mhmedical.com/book.aspx?bookid=2810</t>
  </si>
  <si>
    <t>MA Pharmacy Law: An MPJE® Study Guide, 3e</t>
  </si>
  <si>
    <t>https://accesspharmacy.mhmedical.com/book.aspx?bookid=2717</t>
  </si>
  <si>
    <t>Aparasu</t>
  </si>
  <si>
    <t>Principles of Research Design and Drug Literature Evaluation, 2e</t>
  </si>
  <si>
    <t>https://accesspharmacy.mhmedical.com/book.aspx?bookid=2733</t>
  </si>
  <si>
    <t>https://accesspharmacy.mhmedical.com/book.aspx?bookid=2735</t>
  </si>
  <si>
    <t>Howell</t>
  </si>
  <si>
    <t>Understanding Healthcare Delivery Science</t>
  </si>
  <si>
    <t>https://accesspharmacy.mhmedical.com/book.aspx?bookid=2736</t>
  </si>
  <si>
    <t>https://accesspharmacy.mhmedical.com/qa.aspx?resourceID=2732</t>
  </si>
  <si>
    <t>https://accesspharmacy.mhmedical.com/qa.aspx?resourceID=2808</t>
  </si>
  <si>
    <t>Casarett &amp; Doull's Essentials of Toxicology, 2e</t>
  </si>
  <si>
    <t>https://accesspharmacy.mhmedical.com/qa.aspx?resourceID=605</t>
  </si>
  <si>
    <t>https://accesspharmacy.mhmedical.com/qa.aspx?resourceID=2809</t>
  </si>
  <si>
    <t>https://accesspharmacy.mhmedical.com/qa.aspx?resourceID=2807</t>
  </si>
  <si>
    <t>https://accesspharmacy.mhmedical.com/qa.aspx?resourceID=2806</t>
  </si>
  <si>
    <t>https://accesspharmacy.mhmedical.com/qa.aspx?resourceID=2805</t>
  </si>
  <si>
    <t>https://accesspharmacy.mhmedical.com/qa.aspx?resourceID=2682</t>
  </si>
  <si>
    <t>Pharmacotherapy: A Pathophysiologic Approach, 8e</t>
  </si>
  <si>
    <t>Video 01-A: Back Muscles</t>
  </si>
  <si>
    <t>David A. Morton</t>
  </si>
  <si>
    <t>https://accesspharmacy.mhmedical.com/MultimediaPlayer.aspx?MultimediaID=17566131</t>
  </si>
  <si>
    <t>Video 01-B: Vertebral Column</t>
  </si>
  <si>
    <t>https://accesspharmacy.mhmedical.com/MultimediaPlayer.aspx?MultimediaID=17566132</t>
  </si>
  <si>
    <t>Video 01-C: Spinal Cord and Spinal Nerves</t>
  </si>
  <si>
    <t>https://accesspharmacy.mhmedical.com/MultimediaPlayer.aspx?MultimediaID=17566133</t>
  </si>
  <si>
    <t>Video 01-D: Dermatomes</t>
  </si>
  <si>
    <t>https://accesspharmacy.mhmedical.com/MultimediaPlayer.aspx?MultimediaID=17566134</t>
  </si>
  <si>
    <t>Video 01-E: Myotomes</t>
  </si>
  <si>
    <t>https://accesspharmacy.mhmedical.com/MultimediaPlayer.aspx?MultimediaID=17566135</t>
  </si>
  <si>
    <t>Video 02: Anterior Thoracic Wall - Structure</t>
  </si>
  <si>
    <t>https://accesspharmacy.mhmedical.com/MultimediaPlayer.aspx?MultimediaID=17566136</t>
  </si>
  <si>
    <t>Video 05-A: Mediastinum</t>
  </si>
  <si>
    <t>https://accesspharmacy.mhmedical.com/MultimediaPlayer.aspx?MultimediaID=17566137</t>
  </si>
  <si>
    <t>Video 05-B: Mediastinum: Sympathetic Pathways</t>
  </si>
  <si>
    <t>https://accesspharmacy.mhmedical.com/MultimediaPlayer.aspx?MultimediaID=17566138</t>
  </si>
  <si>
    <t>Video 06-A: Overview of Abdomen, Pelvis and Perineum: Osteology</t>
  </si>
  <si>
    <t>https://accesspharmacy.mhmedical.com/MultimediaPlayer.aspx?MultimediaID=17566139</t>
  </si>
  <si>
    <t>Video 06-B: Overview of Abdomen, Pelvis and Perineum: Gut tube</t>
  </si>
  <si>
    <t>https://accesspharmacy.mhmedical.com/MultimediaPlayer.aspx?MultimediaID=17566140</t>
  </si>
  <si>
    <t>Video 08: Serous Membranes of the Abdominal Cavity</t>
  </si>
  <si>
    <t>https://accesspharmacy.mhmedical.com/MultimediaPlayer.aspx?MultimediaID=17566141</t>
  </si>
  <si>
    <t>Video 09-A: Foregut: Gut Tube</t>
  </si>
  <si>
    <t>https://accesspharmacy.mhmedical.com/MultimediaPlayer.aspx?MultimediaID=17566142</t>
  </si>
  <si>
    <t>Video 09-B: Foregut: Accessory Digestive Organs</t>
  </si>
  <si>
    <t>https://accesspharmacy.mhmedical.com/MultimediaPlayer.aspx?MultimediaID=17566143</t>
  </si>
  <si>
    <t>Video 09-C: Foregut: Arterial Supply</t>
  </si>
  <si>
    <t>https://accesspharmacy.mhmedical.com/MultimediaPlayer.aspx?MultimediaID=17566144</t>
  </si>
  <si>
    <t>Video 10-A: Midgut</t>
  </si>
  <si>
    <t>https://accesspharmacy.mhmedical.com/MultimediaPlayer.aspx?MultimediaID=17566145</t>
  </si>
  <si>
    <t>Video 10-B: Hindgut</t>
  </si>
  <si>
    <t>https://accesspharmacy.mhmedical.com/MultimediaPlayer.aspx?MultimediaID=17566146</t>
  </si>
  <si>
    <t>Video 10-C: Innervation of the GI Tract</t>
  </si>
  <si>
    <t>https://accesspharmacy.mhmedical.com/MultimediaPlayer.aspx?MultimediaID=17566147</t>
  </si>
  <si>
    <t>Video 10-D: Hepatic Portal System</t>
  </si>
  <si>
    <t>https://accesspharmacy.mhmedical.com/MultimediaPlayer.aspx?MultimediaID=17566148</t>
  </si>
  <si>
    <t>Video 15-A: Anatomy of the Scalp</t>
  </si>
  <si>
    <t>https://accesspharmacy.mhmedical.com/MultimediaPlayer.aspx?MultimediaID=17566149</t>
  </si>
  <si>
    <t>Video 15-B: Skull and Cranial Fossa</t>
  </si>
  <si>
    <t>https://accesspharmacy.mhmedical.com/MultimediaPlayer.aspx?MultimediaID=17566150</t>
  </si>
  <si>
    <t>Video 29-A: Overview of the Upper Limb: Osteology</t>
  </si>
  <si>
    <t>https://accesspharmacy.mhmedical.com/MultimediaPlayer.aspx?MultimediaID=17566151</t>
  </si>
  <si>
    <t>Video 29-B: Overview of the Upper Limb: Brachial Plexus</t>
  </si>
  <si>
    <t>https://accesspharmacy.mhmedical.com/MultimediaPlayer.aspx?MultimediaID=17566152</t>
  </si>
  <si>
    <t>https://accesspharmacy.mhmedical.com/MultimediaPlayer.aspx?MultimediaID=18282769</t>
  </si>
  <si>
    <t>VIDEO CP14-1: Clinical Procedures Tutorial: Knee Arthrocentesis.</t>
  </si>
  <si>
    <t>https://accesspharmacy.mhmedical.com/MultimediaPlayer.aspx?MultimediaID=17670487</t>
  </si>
  <si>
    <t>Updated: 03/20/20</t>
  </si>
  <si>
    <t>Updated: 03/20/19</t>
  </si>
  <si>
    <t>9781981289424</t>
  </si>
  <si>
    <t>19,742 Q &amp; A available within AccessPharmacy</t>
  </si>
  <si>
    <t>383 Interactive Cases available within AccessPharmacy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</si>
</sst>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4">
    <xf numFmtId="0" fontId="0" fillId="0" borderId="0" xfId="0" applyFont="1" applyAlignment="1">
      <alignment/>
    </xf>
    <xf numFmtId="14" fontId="0" fillId="0" borderId="0" xfId="0" applyNumberFormat="1" applyAlignment="1">
      <alignment/>
    </xf>
    <xf numFmtId="0" fontId="0" fillId="0" borderId="10" xfId="0" applyBorder="1" applyAlignment="1">
      <alignment/>
    </xf>
    <xf numFmtId="0" fontId="36" fillId="0" borderId="0" xfId="0" applyFont="1" applyAlignment="1">
      <alignment/>
    </xf>
    <xf numFmtId="0" fontId="36" fillId="0" borderId="0" xfId="0" applyFont="1" applyAlignment="1">
      <alignment horizontal="center"/>
    </xf>
    <xf numFmtId="0" fontId="0" fillId="0" borderId="0" xfId="0" applyAlignment="1">
      <alignment horizontal="center"/>
    </xf>
    <xf numFmtId="0" fontId="0" fillId="0" borderId="0" xfId="0" applyAlignment="1">
      <alignment horizontal="right"/>
    </xf>
    <xf numFmtId="0" fontId="36" fillId="2" borderId="0" xfId="15" applyFont="1" applyAlignment="1">
      <alignment horizontal="center"/>
    </xf>
    <xf numFmtId="0" fontId="0" fillId="0" borderId="0" xfId="0" applyFont="1" applyAlignment="1">
      <alignment/>
    </xf>
    <xf numFmtId="0" fontId="0" fillId="0" borderId="10" xfId="0" applyBorder="1" applyAlignment="1">
      <alignment horizontal="center"/>
    </xf>
    <xf numFmtId="0" fontId="0" fillId="0" borderId="10" xfId="0" applyFill="1" applyBorder="1" applyAlignment="1">
      <alignment/>
    </xf>
    <xf numFmtId="0" fontId="0" fillId="0" borderId="11" xfId="0" applyBorder="1" applyAlignment="1">
      <alignment/>
    </xf>
    <xf numFmtId="0" fontId="0" fillId="0" borderId="11" xfId="0" applyFill="1" applyBorder="1" applyAlignment="1">
      <alignment/>
    </xf>
    <xf numFmtId="0" fontId="0" fillId="0" borderId="12" xfId="0" applyBorder="1" applyAlignment="1">
      <alignment horizontal="center"/>
    </xf>
    <xf numFmtId="0" fontId="36" fillId="0" borderId="10" xfId="0" applyFont="1" applyBorder="1" applyAlignment="1">
      <alignment horizontal="center" vertical="center"/>
    </xf>
    <xf numFmtId="0" fontId="0" fillId="0" borderId="10" xfId="0" applyBorder="1" applyAlignment="1">
      <alignment horizontal="center" vertical="center"/>
    </xf>
    <xf numFmtId="0" fontId="0" fillId="0" borderId="12" xfId="0" applyFill="1" applyBorder="1" applyAlignment="1">
      <alignment horizontal="center"/>
    </xf>
    <xf numFmtId="0" fontId="36" fillId="0" borderId="10" xfId="0" applyFont="1" applyBorder="1" applyAlignment="1">
      <alignment horizontal="center"/>
    </xf>
    <xf numFmtId="0" fontId="36" fillId="2" borderId="10" xfId="15" applyFont="1" applyBorder="1" applyAlignment="1">
      <alignment horizontal="center"/>
    </xf>
    <xf numFmtId="14" fontId="0" fillId="0" borderId="0" xfId="0" applyNumberFormat="1" applyAlignment="1">
      <alignment horizontal="center"/>
    </xf>
    <xf numFmtId="0" fontId="0" fillId="0" borderId="0" xfId="0" applyAlignment="1">
      <alignment horizontal="left"/>
    </xf>
    <xf numFmtId="0" fontId="0" fillId="0" borderId="0" xfId="0" applyAlignment="1">
      <alignment horizontal="center" vertical="center"/>
    </xf>
    <xf numFmtId="0" fontId="0" fillId="0" borderId="10" xfId="0" applyFill="1" applyBorder="1" applyAlignment="1">
      <alignment horizontal="center" vertical="center"/>
    </xf>
    <xf numFmtId="0" fontId="36" fillId="0" borderId="13"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15"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36" fillId="0" borderId="13" xfId="0" applyFont="1" applyFill="1" applyBorder="1" applyAlignment="1">
      <alignment horizontal="center" vertical="center"/>
    </xf>
    <xf numFmtId="0" fontId="36" fillId="0" borderId="14" xfId="0" applyFont="1" applyFill="1" applyBorder="1" applyAlignment="1">
      <alignment horizontal="center" vertical="center"/>
    </xf>
    <xf numFmtId="0" fontId="36" fillId="0" borderId="15"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17"/>
  <sheetViews>
    <sheetView tabSelected="1" zoomScalePageLayoutView="0" workbookViewId="0" topLeftCell="A1">
      <selection activeCell="A1" sqref="A1"/>
    </sheetView>
  </sheetViews>
  <sheetFormatPr defaultColWidth="9.140625" defaultRowHeight="15"/>
  <cols>
    <col min="1" max="1" width="14.140625" style="0" bestFit="1" customWidth="1"/>
    <col min="3" max="3" width="94.00390625" style="0" bestFit="1" customWidth="1"/>
    <col min="4" max="4" width="14.00390625" style="5" bestFit="1" customWidth="1"/>
    <col min="5" max="5" width="9.57421875" style="5" bestFit="1" customWidth="1"/>
    <col min="6" max="6" width="11.7109375" style="5" bestFit="1" customWidth="1"/>
    <col min="7" max="7" width="87.140625" style="0" bestFit="1" customWidth="1"/>
  </cols>
  <sheetData>
    <row r="1" spans="1:7" s="4" customFormat="1" ht="15">
      <c r="A1" s="7" t="s">
        <v>0</v>
      </c>
      <c r="B1" s="7" t="s">
        <v>1</v>
      </c>
      <c r="C1" s="7" t="s">
        <v>2</v>
      </c>
      <c r="D1" s="7" t="s">
        <v>3</v>
      </c>
      <c r="E1" s="7" t="s">
        <v>4</v>
      </c>
      <c r="F1" s="7" t="s">
        <v>5</v>
      </c>
      <c r="G1" s="7" t="s">
        <v>6</v>
      </c>
    </row>
    <row r="2" spans="1:7" ht="15">
      <c r="A2" s="20" t="str">
        <f>TEXT(9780071830935,0)</f>
        <v>9780071830935</v>
      </c>
      <c r="B2" s="20" t="s">
        <v>7</v>
      </c>
      <c r="C2" t="s">
        <v>8</v>
      </c>
      <c r="D2" s="5" t="s">
        <v>9</v>
      </c>
      <c r="E2" s="5">
        <v>2016</v>
      </c>
      <c r="F2" s="19">
        <v>42249</v>
      </c>
      <c r="G2" t="s">
        <v>10</v>
      </c>
    </row>
    <row r="3" spans="1:7" ht="15">
      <c r="A3" s="20" t="str">
        <f>TEXT(9780071794589,0)</f>
        <v>9780071794589</v>
      </c>
      <c r="B3" s="20" t="s">
        <v>11</v>
      </c>
      <c r="C3" t="s">
        <v>12</v>
      </c>
      <c r="D3" s="5" t="s">
        <v>9</v>
      </c>
      <c r="E3" s="5">
        <v>2014</v>
      </c>
      <c r="F3" s="19">
        <v>42055</v>
      </c>
      <c r="G3" t="s">
        <v>13</v>
      </c>
    </row>
    <row r="4" spans="1:7" ht="15">
      <c r="A4" s="20" t="str">
        <f>TEXT(9780071747509,0)</f>
        <v>9780071747509</v>
      </c>
      <c r="B4" s="20" t="s">
        <v>14</v>
      </c>
      <c r="C4" t="s">
        <v>15</v>
      </c>
      <c r="D4" s="5" t="s">
        <v>9</v>
      </c>
      <c r="E4" s="5">
        <v>2014</v>
      </c>
      <c r="F4" s="19">
        <v>41948</v>
      </c>
      <c r="G4" t="s">
        <v>16</v>
      </c>
    </row>
    <row r="5" spans="1:7" ht="15">
      <c r="A5" s="20" t="str">
        <f>TEXT(9781260452211,0)</f>
        <v>9781260452211</v>
      </c>
      <c r="B5" s="20" t="s">
        <v>17</v>
      </c>
      <c r="C5" t="s">
        <v>18</v>
      </c>
      <c r="D5" s="5" t="s">
        <v>9</v>
      </c>
      <c r="E5" s="5">
        <v>2019</v>
      </c>
      <c r="F5" s="19">
        <v>43608</v>
      </c>
      <c r="G5" t="s">
        <v>19</v>
      </c>
    </row>
    <row r="6" spans="1:7" ht="15">
      <c r="A6" s="20" t="str">
        <f>TEXT(9781260455366,0)</f>
        <v>9781260455366</v>
      </c>
      <c r="B6" s="20" t="s">
        <v>850</v>
      </c>
      <c r="C6" t="s">
        <v>851</v>
      </c>
      <c r="D6" s="5" t="s">
        <v>9</v>
      </c>
      <c r="E6" s="5">
        <v>2020</v>
      </c>
      <c r="F6" s="19">
        <v>43721</v>
      </c>
      <c r="G6" t="s">
        <v>852</v>
      </c>
    </row>
    <row r="7" spans="1:7" ht="15">
      <c r="A7" s="20" t="str">
        <f>TEXT(9781259641152,0)</f>
        <v>9781259641152</v>
      </c>
      <c r="B7" s="20" t="s">
        <v>22</v>
      </c>
      <c r="C7" t="s">
        <v>23</v>
      </c>
      <c r="D7" s="5" t="s">
        <v>9</v>
      </c>
      <c r="E7" s="5">
        <v>2018</v>
      </c>
      <c r="F7" s="19">
        <v>43045</v>
      </c>
      <c r="G7" t="s">
        <v>24</v>
      </c>
    </row>
    <row r="8" spans="1:7" ht="15">
      <c r="A8" s="20" t="str">
        <f>TEXT(9781259861079,0)</f>
        <v>9781259861079</v>
      </c>
      <c r="B8" s="20" t="s">
        <v>25</v>
      </c>
      <c r="C8" t="s">
        <v>26</v>
      </c>
      <c r="D8" s="5" t="s">
        <v>9</v>
      </c>
      <c r="E8" s="5">
        <v>2017</v>
      </c>
      <c r="F8" s="19">
        <v>42885</v>
      </c>
      <c r="G8" t="s">
        <v>27</v>
      </c>
    </row>
    <row r="9" spans="1:7" ht="15">
      <c r="A9" s="20" t="str">
        <f>TEXT(9781259862632,0)</f>
        <v>9781259862632</v>
      </c>
      <c r="B9" s="20" t="s">
        <v>853</v>
      </c>
      <c r="C9" t="s">
        <v>854</v>
      </c>
      <c r="D9" s="5" t="s">
        <v>9</v>
      </c>
      <c r="E9" s="5">
        <v>2018</v>
      </c>
      <c r="F9" s="19">
        <v>43410</v>
      </c>
      <c r="G9" t="s">
        <v>855</v>
      </c>
    </row>
    <row r="10" spans="1:7" ht="15">
      <c r="A10" s="20" t="str">
        <f>TEXT(9781981289424,0)</f>
        <v>9781981289424</v>
      </c>
      <c r="B10" s="20" t="s">
        <v>856</v>
      </c>
      <c r="C10" t="s">
        <v>857</v>
      </c>
      <c r="D10" s="5" t="s">
        <v>9</v>
      </c>
      <c r="E10" s="5">
        <v>2018</v>
      </c>
      <c r="F10" s="19">
        <v>43725</v>
      </c>
      <c r="G10" t="s">
        <v>858</v>
      </c>
    </row>
    <row r="11" spans="1:7" ht="15">
      <c r="A11" s="20" t="str">
        <f>TEXT(9780071847087,0)</f>
        <v>9780071847087</v>
      </c>
      <c r="B11" s="20" t="s">
        <v>28</v>
      </c>
      <c r="C11" t="s">
        <v>29</v>
      </c>
      <c r="D11" s="5" t="s">
        <v>9</v>
      </c>
      <c r="E11" s="5">
        <v>2015</v>
      </c>
      <c r="F11" s="19">
        <v>42191</v>
      </c>
      <c r="G11" t="s">
        <v>30</v>
      </c>
    </row>
    <row r="12" spans="1:7" ht="15">
      <c r="A12" s="20" t="str">
        <f>TEXT(9781259863745,0)</f>
        <v>9781259863745</v>
      </c>
      <c r="B12" s="20" t="s">
        <v>28</v>
      </c>
      <c r="C12" t="s">
        <v>31</v>
      </c>
      <c r="D12" s="5" t="s">
        <v>9</v>
      </c>
      <c r="E12" s="5">
        <v>2019</v>
      </c>
      <c r="F12" s="19">
        <v>43322</v>
      </c>
      <c r="G12" t="s">
        <v>32</v>
      </c>
    </row>
    <row r="13" spans="1:7" ht="15">
      <c r="A13" s="20" t="str">
        <f>TEXT(9780071769259,0)</f>
        <v>9780071769259</v>
      </c>
      <c r="B13" s="20" t="s">
        <v>28</v>
      </c>
      <c r="C13" t="s">
        <v>33</v>
      </c>
      <c r="D13" s="5" t="s">
        <v>9</v>
      </c>
      <c r="E13" s="5">
        <v>2012</v>
      </c>
      <c r="F13" s="19">
        <v>41844</v>
      </c>
      <c r="G13" t="s">
        <v>34</v>
      </c>
    </row>
    <row r="14" spans="1:7" ht="15">
      <c r="A14" s="20" t="str">
        <f>TEXT(9780071628358,0)</f>
        <v>9780071628358</v>
      </c>
      <c r="B14" s="20" t="s">
        <v>35</v>
      </c>
      <c r="C14" t="s">
        <v>36</v>
      </c>
      <c r="D14" s="5" t="s">
        <v>9</v>
      </c>
      <c r="E14" s="5">
        <v>2015</v>
      </c>
      <c r="F14" s="19">
        <v>42156</v>
      </c>
      <c r="G14" t="s">
        <v>37</v>
      </c>
    </row>
    <row r="15" spans="1:7" ht="15">
      <c r="A15" s="20" t="str">
        <f>TEXT(9780071845069,0)</f>
        <v>9780071845069</v>
      </c>
      <c r="B15" s="20" t="s">
        <v>38</v>
      </c>
      <c r="C15" t="s">
        <v>39</v>
      </c>
      <c r="D15" s="5" t="s">
        <v>9</v>
      </c>
      <c r="E15" s="5">
        <v>2015</v>
      </c>
      <c r="F15" s="19">
        <v>42156</v>
      </c>
      <c r="G15" t="s">
        <v>40</v>
      </c>
    </row>
    <row r="16" spans="1:7" ht="15">
      <c r="A16" s="20" t="str">
        <f>TEXT(9780071763752,0)</f>
        <v>9780071763752</v>
      </c>
      <c r="B16" s="20" t="s">
        <v>41</v>
      </c>
      <c r="C16" t="s">
        <v>42</v>
      </c>
      <c r="D16" s="5" t="s">
        <v>9</v>
      </c>
      <c r="E16" s="5">
        <v>2013</v>
      </c>
      <c r="F16" s="19">
        <v>41645</v>
      </c>
      <c r="G16" t="s">
        <v>43</v>
      </c>
    </row>
    <row r="17" spans="1:7" ht="15">
      <c r="A17" s="20" t="str">
        <f>TEXT(9781260440577,0)</f>
        <v>9781260440577</v>
      </c>
      <c r="B17" s="20" t="s">
        <v>44</v>
      </c>
      <c r="C17" t="s">
        <v>45</v>
      </c>
      <c r="D17" s="5" t="s">
        <v>9</v>
      </c>
      <c r="E17" s="5">
        <v>2019</v>
      </c>
      <c r="F17" s="19">
        <v>43530</v>
      </c>
      <c r="G17" t="s">
        <v>46</v>
      </c>
    </row>
    <row r="18" spans="1:7" ht="15">
      <c r="A18" s="20" t="str">
        <f>TEXT(9781259837975,0)</f>
        <v>9781259837975</v>
      </c>
      <c r="B18" s="20" t="s">
        <v>47</v>
      </c>
      <c r="C18" t="s">
        <v>49</v>
      </c>
      <c r="D18" s="5" t="s">
        <v>9</v>
      </c>
      <c r="E18" s="5">
        <v>2018</v>
      </c>
      <c r="F18" s="19">
        <v>43070</v>
      </c>
      <c r="G18" t="s">
        <v>50</v>
      </c>
    </row>
    <row r="19" spans="1:7" ht="15">
      <c r="A19" s="20" t="str">
        <f>TEXT(9781727803938,0)</f>
        <v>9781727803938</v>
      </c>
      <c r="B19" s="20" t="s">
        <v>859</v>
      </c>
      <c r="C19" t="s">
        <v>860</v>
      </c>
      <c r="D19" s="5" t="s">
        <v>9</v>
      </c>
      <c r="E19" s="5">
        <v>2019</v>
      </c>
      <c r="F19" s="19">
        <v>43727</v>
      </c>
      <c r="G19" t="s">
        <v>861</v>
      </c>
    </row>
    <row r="20" spans="1:7" ht="15">
      <c r="A20" s="20" t="str">
        <f>TEXT(9781259641893,0)</f>
        <v>9781259641893</v>
      </c>
      <c r="B20" s="20" t="s">
        <v>51</v>
      </c>
      <c r="C20" t="s">
        <v>52</v>
      </c>
      <c r="D20" s="5" t="s">
        <v>9</v>
      </c>
      <c r="E20" s="5">
        <v>2018</v>
      </c>
      <c r="F20" s="19">
        <v>43446</v>
      </c>
      <c r="G20" t="s">
        <v>53</v>
      </c>
    </row>
    <row r="21" spans="1:7" ht="15">
      <c r="A21" s="20" t="str">
        <f>TEXT(9781260122404,0)</f>
        <v>9781260122404</v>
      </c>
      <c r="B21" s="20" t="s">
        <v>54</v>
      </c>
      <c r="C21" t="s">
        <v>55</v>
      </c>
      <c r="D21" s="5" t="s">
        <v>9</v>
      </c>
      <c r="E21" s="5">
        <v>2019</v>
      </c>
      <c r="F21" s="19">
        <v>43425</v>
      </c>
      <c r="G21" t="s">
        <v>56</v>
      </c>
    </row>
    <row r="22" spans="1:7" ht="15">
      <c r="A22" s="20" t="str">
        <f>TEXT(9781259859618,0)</f>
        <v>9781259859618</v>
      </c>
      <c r="B22" s="20" t="s">
        <v>57</v>
      </c>
      <c r="C22" t="s">
        <v>58</v>
      </c>
      <c r="D22" s="5" t="s">
        <v>9</v>
      </c>
      <c r="E22" s="5">
        <v>2019</v>
      </c>
      <c r="F22" s="19">
        <v>43501</v>
      </c>
      <c r="G22" t="s">
        <v>59</v>
      </c>
    </row>
    <row r="23" spans="1:7" ht="15">
      <c r="A23" s="20" t="str">
        <f>TEXT(9781259584732,0)</f>
        <v>9781259584732</v>
      </c>
      <c r="B23" s="20" t="s">
        <v>60</v>
      </c>
      <c r="C23" t="s">
        <v>61</v>
      </c>
      <c r="D23" s="5" t="s">
        <v>9</v>
      </c>
      <c r="E23" s="5">
        <v>2018</v>
      </c>
      <c r="F23" s="19">
        <v>42936</v>
      </c>
      <c r="G23" t="s">
        <v>62</v>
      </c>
    </row>
    <row r="24" spans="1:7" ht="15">
      <c r="A24" s="20" t="str">
        <f>TEXT(9780071769174,0)</f>
        <v>9780071769174</v>
      </c>
      <c r="B24" s="20" t="s">
        <v>63</v>
      </c>
      <c r="C24" t="s">
        <v>64</v>
      </c>
      <c r="D24" s="5" t="s">
        <v>9</v>
      </c>
      <c r="E24" s="5">
        <v>2014</v>
      </c>
      <c r="F24" s="19">
        <v>42513</v>
      </c>
      <c r="G24" t="s">
        <v>65</v>
      </c>
    </row>
    <row r="25" spans="1:7" ht="15">
      <c r="A25" s="20" t="str">
        <f>TEXT(9781259640896,0)</f>
        <v>9781259640896</v>
      </c>
      <c r="B25" s="20" t="s">
        <v>66</v>
      </c>
      <c r="C25" t="s">
        <v>67</v>
      </c>
      <c r="D25" s="5" t="s">
        <v>9</v>
      </c>
      <c r="E25" s="5">
        <v>2017</v>
      </c>
      <c r="F25" s="19">
        <v>42782</v>
      </c>
      <c r="G25" t="s">
        <v>68</v>
      </c>
    </row>
    <row r="26" spans="1:7" ht="15">
      <c r="A26" s="20" t="str">
        <f>TEXT(9781259837937,0)</f>
        <v>9781259837937</v>
      </c>
      <c r="B26" s="20" t="s">
        <v>69</v>
      </c>
      <c r="C26" t="s">
        <v>70</v>
      </c>
      <c r="D26" s="5" t="s">
        <v>9</v>
      </c>
      <c r="E26" s="5">
        <v>2018</v>
      </c>
      <c r="F26" s="19">
        <v>43215</v>
      </c>
      <c r="G26" t="s">
        <v>71</v>
      </c>
    </row>
    <row r="27" spans="1:7" ht="15">
      <c r="A27" s="20" t="str">
        <f>TEXT(9781259644016,0)</f>
        <v>9781259644016</v>
      </c>
      <c r="B27" s="20" t="s">
        <v>72</v>
      </c>
      <c r="C27" t="s">
        <v>73</v>
      </c>
      <c r="D27" s="5" t="s">
        <v>9</v>
      </c>
      <c r="E27" s="5">
        <v>2018</v>
      </c>
      <c r="F27" s="19">
        <v>42872</v>
      </c>
      <c r="G27" t="s">
        <v>74</v>
      </c>
    </row>
    <row r="28" spans="1:7" ht="15">
      <c r="A28" s="20" t="str">
        <f>TEXT(9781727800647,0)</f>
        <v>9781727800647</v>
      </c>
      <c r="B28" s="20" t="s">
        <v>859</v>
      </c>
      <c r="C28" t="s">
        <v>862</v>
      </c>
      <c r="D28" s="5" t="s">
        <v>9</v>
      </c>
      <c r="E28" s="5">
        <v>2018</v>
      </c>
      <c r="F28" s="19">
        <v>43713</v>
      </c>
      <c r="G28" t="s">
        <v>863</v>
      </c>
    </row>
    <row r="29" spans="1:7" ht="15">
      <c r="A29" s="20" t="str">
        <f>TEXT(9781260455106,0)</f>
        <v>9781260455106</v>
      </c>
      <c r="B29" s="20" t="s">
        <v>864</v>
      </c>
      <c r="C29" t="s">
        <v>865</v>
      </c>
      <c r="D29" s="5" t="s">
        <v>9</v>
      </c>
      <c r="E29" s="5">
        <v>2020</v>
      </c>
      <c r="F29" s="19">
        <v>43873</v>
      </c>
      <c r="G29" t="s">
        <v>866</v>
      </c>
    </row>
    <row r="30" spans="1:7" ht="15">
      <c r="A30" s="20" t="str">
        <f>TEXT(9780071786126,0)</f>
        <v>9780071786126</v>
      </c>
      <c r="B30" s="20" t="s">
        <v>75</v>
      </c>
      <c r="C30" t="s">
        <v>76</v>
      </c>
      <c r="D30" s="5" t="s">
        <v>9</v>
      </c>
      <c r="E30" s="5">
        <v>2014</v>
      </c>
      <c r="F30" s="19">
        <v>42377</v>
      </c>
      <c r="G30" t="s">
        <v>77</v>
      </c>
    </row>
    <row r="31" spans="1:7" ht="15">
      <c r="A31" s="20" t="str">
        <f>TEXT(9780071745802,0)</f>
        <v>9780071745802</v>
      </c>
      <c r="B31" s="20" t="s">
        <v>78</v>
      </c>
      <c r="C31" t="s">
        <v>79</v>
      </c>
      <c r="D31" s="5" t="s">
        <v>9</v>
      </c>
      <c r="E31" s="5">
        <v>2013</v>
      </c>
      <c r="F31" s="19">
        <v>41452</v>
      </c>
      <c r="G31" t="s">
        <v>80</v>
      </c>
    </row>
    <row r="32" spans="1:7" ht="15">
      <c r="A32" s="20" t="str">
        <f>TEXT(9781260012026,0)</f>
        <v>9781260012026</v>
      </c>
      <c r="B32" s="20" t="s">
        <v>81</v>
      </c>
      <c r="C32" t="s">
        <v>82</v>
      </c>
      <c r="D32" s="5" t="s">
        <v>9</v>
      </c>
      <c r="E32" s="5">
        <v>2019</v>
      </c>
      <c r="F32" s="19">
        <v>43598</v>
      </c>
      <c r="G32" t="s">
        <v>83</v>
      </c>
    </row>
    <row r="33" spans="1:7" ht="15">
      <c r="A33" s="20" t="str">
        <f>TEXT(9781259641022,0)</f>
        <v>9781259641022</v>
      </c>
      <c r="B33" s="20" t="s">
        <v>22</v>
      </c>
      <c r="C33" t="s">
        <v>84</v>
      </c>
      <c r="D33" s="5" t="s">
        <v>9</v>
      </c>
      <c r="E33" s="5">
        <v>2019</v>
      </c>
      <c r="F33" s="19">
        <v>43353</v>
      </c>
      <c r="G33" t="s">
        <v>85</v>
      </c>
    </row>
    <row r="34" spans="1:7" ht="15">
      <c r="A34" s="20" t="str">
        <f>TEXT(9780071774369,0)</f>
        <v>9780071774369</v>
      </c>
      <c r="B34" s="20" t="s">
        <v>86</v>
      </c>
      <c r="C34" t="s">
        <v>87</v>
      </c>
      <c r="D34" s="5" t="s">
        <v>9</v>
      </c>
      <c r="E34" s="5">
        <v>2017</v>
      </c>
      <c r="F34" s="19">
        <v>42195</v>
      </c>
      <c r="G34" t="s">
        <v>88</v>
      </c>
    </row>
    <row r="35" spans="1:7" ht="15">
      <c r="A35" s="20" t="str">
        <f>TEXT(9781072835233,0)</f>
        <v>9781072835233</v>
      </c>
      <c r="B35" s="20" t="s">
        <v>859</v>
      </c>
      <c r="C35" t="s">
        <v>867</v>
      </c>
      <c r="D35" s="5" t="s">
        <v>9</v>
      </c>
      <c r="E35" s="5">
        <v>2019</v>
      </c>
      <c r="F35" s="19">
        <v>43713</v>
      </c>
      <c r="G35" t="s">
        <v>868</v>
      </c>
    </row>
    <row r="36" spans="1:7" ht="15">
      <c r="A36" s="20" t="str">
        <f>TEXT(9780071813426,0)</f>
        <v>9780071813426</v>
      </c>
      <c r="B36" s="20" t="s">
        <v>89</v>
      </c>
      <c r="C36" t="s">
        <v>90</v>
      </c>
      <c r="D36" s="5" t="s">
        <v>9</v>
      </c>
      <c r="E36" s="5">
        <v>2015</v>
      </c>
      <c r="F36" s="19">
        <v>42130</v>
      </c>
      <c r="G36" t="s">
        <v>91</v>
      </c>
    </row>
    <row r="37" spans="1:7" ht="15">
      <c r="A37" s="20" t="str">
        <f>TEXT(9781260135923,0)</f>
        <v>9781260135923</v>
      </c>
      <c r="B37" s="20" t="s">
        <v>89</v>
      </c>
      <c r="C37" t="s">
        <v>92</v>
      </c>
      <c r="D37" s="5" t="s">
        <v>9</v>
      </c>
      <c r="E37" s="5">
        <v>2019</v>
      </c>
      <c r="F37" s="19">
        <v>43397</v>
      </c>
      <c r="G37" t="s">
        <v>93</v>
      </c>
    </row>
    <row r="38" spans="1:7" ht="15">
      <c r="A38" s="20" t="str">
        <f>TEXT(9780071822725,0)</f>
        <v>9780071822725</v>
      </c>
      <c r="B38" s="20" t="s">
        <v>94</v>
      </c>
      <c r="C38" t="s">
        <v>95</v>
      </c>
      <c r="D38" s="5" t="s">
        <v>9</v>
      </c>
      <c r="E38" s="5">
        <v>2015</v>
      </c>
      <c r="F38" s="19">
        <v>42124</v>
      </c>
      <c r="G38" t="s">
        <v>96</v>
      </c>
    </row>
    <row r="39" spans="1:7" ht="15">
      <c r="A39" s="20" t="str">
        <f>TEXT(9780071848695,0)</f>
        <v>9780071848695</v>
      </c>
      <c r="B39" s="20" t="s">
        <v>97</v>
      </c>
      <c r="C39" t="s">
        <v>98</v>
      </c>
      <c r="D39" s="5" t="s">
        <v>9</v>
      </c>
      <c r="E39" s="5">
        <v>2015</v>
      </c>
      <c r="F39" s="19">
        <v>41926</v>
      </c>
      <c r="G39" t="s">
        <v>99</v>
      </c>
    </row>
    <row r="40" spans="1:7" ht="15">
      <c r="A40" s="20" t="str">
        <f>TEXT(9781260108453,0)</f>
        <v>9781260108453</v>
      </c>
      <c r="B40" s="20" t="s">
        <v>100</v>
      </c>
      <c r="C40" t="s">
        <v>101</v>
      </c>
      <c r="D40" s="5" t="s">
        <v>9</v>
      </c>
      <c r="E40" s="5">
        <v>2018</v>
      </c>
      <c r="F40" s="19">
        <v>43126</v>
      </c>
      <c r="G40" t="s">
        <v>102</v>
      </c>
    </row>
    <row r="41" spans="1:7" ht="15">
      <c r="A41" s="20" t="str">
        <f>TEXT(9781093422382,0)</f>
        <v>9781093422382</v>
      </c>
      <c r="B41" s="20" t="s">
        <v>103</v>
      </c>
      <c r="C41" t="s">
        <v>104</v>
      </c>
      <c r="D41" s="5" t="s">
        <v>9</v>
      </c>
      <c r="E41" s="5">
        <v>2019</v>
      </c>
      <c r="F41" s="19">
        <v>43700</v>
      </c>
      <c r="G41" t="s">
        <v>105</v>
      </c>
    </row>
    <row r="42" spans="1:7" ht="15">
      <c r="A42" s="20" t="str">
        <f>TEXT(9780071794213,0)</f>
        <v>9780071794213</v>
      </c>
      <c r="B42" s="20" t="s">
        <v>106</v>
      </c>
      <c r="C42" t="s">
        <v>107</v>
      </c>
      <c r="D42" s="5" t="s">
        <v>9</v>
      </c>
      <c r="E42" s="5">
        <v>2016</v>
      </c>
      <c r="F42" s="19">
        <v>42412</v>
      </c>
      <c r="G42" t="s">
        <v>108</v>
      </c>
    </row>
    <row r="43" spans="1:7" ht="15">
      <c r="A43" s="20" t="str">
        <f>TEXT(9781260026504,0)</f>
        <v>9781260026504</v>
      </c>
      <c r="B43" s="20" t="s">
        <v>109</v>
      </c>
      <c r="C43" t="s">
        <v>110</v>
      </c>
      <c r="D43" s="5" t="s">
        <v>9</v>
      </c>
      <c r="E43" s="5">
        <v>2019</v>
      </c>
      <c r="F43" s="19">
        <v>43377</v>
      </c>
      <c r="G43" t="s">
        <v>111</v>
      </c>
    </row>
    <row r="44" spans="1:7" ht="15">
      <c r="A44" s="20" t="str">
        <f>TEXT(9780071751940,0)</f>
        <v>9780071751940</v>
      </c>
      <c r="B44" s="20" t="s">
        <v>112</v>
      </c>
      <c r="C44" t="s">
        <v>113</v>
      </c>
      <c r="D44" s="5" t="s">
        <v>9</v>
      </c>
      <c r="E44" s="5">
        <v>2015</v>
      </c>
      <c r="F44" s="19">
        <v>41941</v>
      </c>
      <c r="G44" t="s">
        <v>114</v>
      </c>
    </row>
    <row r="45" spans="1:7" ht="15">
      <c r="A45" s="20" t="str">
        <f>TEXT(9780071756389,0)</f>
        <v>9780071756389</v>
      </c>
      <c r="B45" s="20" t="s">
        <v>115</v>
      </c>
      <c r="C45" t="s">
        <v>116</v>
      </c>
      <c r="D45" s="5" t="s">
        <v>9</v>
      </c>
      <c r="E45" s="5">
        <v>2012</v>
      </c>
      <c r="F45" s="19">
        <v>41373</v>
      </c>
      <c r="G45" t="s">
        <v>117</v>
      </c>
    </row>
    <row r="46" spans="1:7" ht="15">
      <c r="A46" s="20" t="str">
        <f>TEXT(9780071355070,0)</f>
        <v>9780071355070</v>
      </c>
      <c r="B46" s="20" t="s">
        <v>118</v>
      </c>
      <c r="C46" t="s">
        <v>119</v>
      </c>
      <c r="D46" s="5" t="s">
        <v>9</v>
      </c>
      <c r="E46" s="5">
        <v>2001</v>
      </c>
      <c r="F46" s="19">
        <v>41388</v>
      </c>
      <c r="G46" t="s">
        <v>120</v>
      </c>
    </row>
    <row r="47" spans="1:7" ht="15">
      <c r="A47" s="20" t="str">
        <f>TEXT(9780071741699,0)</f>
        <v>9780071741699</v>
      </c>
      <c r="B47" s="20" t="s">
        <v>121</v>
      </c>
      <c r="C47" t="s">
        <v>122</v>
      </c>
      <c r="D47" s="5" t="s">
        <v>9</v>
      </c>
      <c r="E47" s="5">
        <v>2013</v>
      </c>
      <c r="F47" s="19">
        <v>41407</v>
      </c>
      <c r="G47" t="s">
        <v>123</v>
      </c>
    </row>
    <row r="48" spans="1:7" ht="15">
      <c r="A48" s="20" t="str">
        <f>TEXT(9780071761307,0)</f>
        <v>9780071761307</v>
      </c>
      <c r="B48" s="20" t="s">
        <v>124</v>
      </c>
      <c r="C48" t="s">
        <v>125</v>
      </c>
      <c r="D48" s="5" t="s">
        <v>9</v>
      </c>
      <c r="E48" s="5">
        <v>2013</v>
      </c>
      <c r="F48" s="19">
        <v>41555</v>
      </c>
      <c r="G48" t="s">
        <v>126</v>
      </c>
    </row>
    <row r="49" spans="1:7" ht="15">
      <c r="A49" s="20" t="str">
        <f>TEXT(9781259640919,0)</f>
        <v>9781259640919</v>
      </c>
      <c r="B49" s="20" t="s">
        <v>127</v>
      </c>
      <c r="C49" t="s">
        <v>128</v>
      </c>
      <c r="D49" s="5" t="s">
        <v>9</v>
      </c>
      <c r="E49" s="5">
        <v>2017</v>
      </c>
      <c r="F49" s="19">
        <v>42801</v>
      </c>
      <c r="G49" t="s">
        <v>129</v>
      </c>
    </row>
    <row r="50" spans="1:7" ht="15">
      <c r="A50" s="20" t="str">
        <f>TEXT(9780071830133,0)</f>
        <v>9780071830133</v>
      </c>
      <c r="B50" s="20" t="s">
        <v>127</v>
      </c>
      <c r="C50" t="s">
        <v>130</v>
      </c>
      <c r="D50" s="5" t="s">
        <v>9</v>
      </c>
      <c r="E50" s="5">
        <v>2014</v>
      </c>
      <c r="F50" s="19">
        <v>41894</v>
      </c>
      <c r="G50" t="s">
        <v>131</v>
      </c>
    </row>
    <row r="51" spans="1:7" ht="15">
      <c r="A51" s="20" t="str">
        <f>TEXT(9781259586439,0)</f>
        <v>9781259586439</v>
      </c>
      <c r="B51" s="20" t="s">
        <v>132</v>
      </c>
      <c r="C51" t="s">
        <v>133</v>
      </c>
      <c r="D51" s="5" t="s">
        <v>9</v>
      </c>
      <c r="E51" s="5">
        <v>2017</v>
      </c>
      <c r="F51" s="19">
        <v>42927</v>
      </c>
      <c r="G51" t="s">
        <v>134</v>
      </c>
    </row>
    <row r="52" spans="1:7" ht="15">
      <c r="A52" s="20" t="str">
        <f>TEXT(9781259587481,0)</f>
        <v>9781259587481</v>
      </c>
      <c r="B52" s="20" t="s">
        <v>135</v>
      </c>
      <c r="C52" t="s">
        <v>136</v>
      </c>
      <c r="D52" s="5" t="s">
        <v>9</v>
      </c>
      <c r="E52" s="5">
        <v>2017</v>
      </c>
      <c r="F52" s="19">
        <v>42583</v>
      </c>
      <c r="G52" t="s">
        <v>137</v>
      </c>
    </row>
    <row r="53" spans="1:7" ht="15">
      <c r="A53" s="20" t="str">
        <f>TEXT(9781260116823,0)</f>
        <v>9781260116823</v>
      </c>
      <c r="B53" s="20" t="s">
        <v>135</v>
      </c>
      <c r="C53" t="s">
        <v>138</v>
      </c>
      <c r="D53" s="5" t="s">
        <v>9</v>
      </c>
      <c r="E53" s="5">
        <v>2019</v>
      </c>
      <c r="F53" s="19">
        <v>43508</v>
      </c>
      <c r="G53" t="s">
        <v>139</v>
      </c>
    </row>
    <row r="54" spans="1:7" ht="15">
      <c r="A54" s="20" t="str">
        <f>TEXT(9780071800532,0)</f>
        <v>9780071800532</v>
      </c>
      <c r="B54" s="20" t="s">
        <v>135</v>
      </c>
      <c r="C54" t="s">
        <v>140</v>
      </c>
      <c r="D54" s="5" t="s">
        <v>9</v>
      </c>
      <c r="E54" s="5">
        <v>2014</v>
      </c>
      <c r="F54" s="19">
        <v>41645</v>
      </c>
      <c r="G54" t="s">
        <v>141</v>
      </c>
    </row>
    <row r="55" spans="1:7" ht="15">
      <c r="A55" s="20" t="str">
        <f>TEXT(9780071468091,0)</f>
        <v>9780071468091</v>
      </c>
      <c r="B55" s="20" t="s">
        <v>142</v>
      </c>
      <c r="C55" t="s">
        <v>143</v>
      </c>
      <c r="D55" s="5" t="s">
        <v>9</v>
      </c>
      <c r="E55" s="5">
        <v>2006</v>
      </c>
      <c r="F55" s="19">
        <v>41579</v>
      </c>
      <c r="G55" t="s">
        <v>144</v>
      </c>
    </row>
    <row r="56" spans="1:7" ht="15">
      <c r="A56" s="20"/>
      <c r="B56" s="20" t="s">
        <v>17</v>
      </c>
      <c r="C56" t="s">
        <v>145</v>
      </c>
      <c r="D56" s="5" t="s">
        <v>9</v>
      </c>
      <c r="E56" s="5">
        <v>2019</v>
      </c>
      <c r="F56" s="19">
        <v>43643</v>
      </c>
      <c r="G56" t="s">
        <v>146</v>
      </c>
    </row>
    <row r="57" spans="1:7" ht="15">
      <c r="A57" s="20" t="str">
        <f>TEXT(9780071747516,0)</f>
        <v>9780071747516</v>
      </c>
      <c r="B57" s="20" t="s">
        <v>147</v>
      </c>
      <c r="C57" t="s">
        <v>148</v>
      </c>
      <c r="D57" s="5" t="s">
        <v>9</v>
      </c>
      <c r="E57" s="5">
        <v>2015</v>
      </c>
      <c r="F57" s="19">
        <v>42044</v>
      </c>
      <c r="G57" t="s">
        <v>149</v>
      </c>
    </row>
    <row r="58" spans="1:7" ht="15">
      <c r="A58" s="20" t="str">
        <f>TEXT(9780071774314,0)</f>
        <v>9780071774314</v>
      </c>
      <c r="B58" s="20" t="s">
        <v>150</v>
      </c>
      <c r="C58" t="s">
        <v>151</v>
      </c>
      <c r="D58" s="5" t="s">
        <v>9</v>
      </c>
      <c r="E58" s="5">
        <v>2012</v>
      </c>
      <c r="F58" s="19">
        <v>41417</v>
      </c>
      <c r="G58" t="s">
        <v>152</v>
      </c>
    </row>
    <row r="59" spans="1:7" ht="15">
      <c r="A59" s="20" t="str">
        <f>TEXT(9780071845434,0)</f>
        <v>9780071845434</v>
      </c>
      <c r="B59" s="20" t="s">
        <v>153</v>
      </c>
      <c r="C59" t="s">
        <v>154</v>
      </c>
      <c r="D59" s="5" t="s">
        <v>9</v>
      </c>
      <c r="E59" s="5">
        <v>2016</v>
      </c>
      <c r="F59" s="19">
        <v>42541</v>
      </c>
      <c r="G59" t="s">
        <v>155</v>
      </c>
    </row>
    <row r="60" spans="1:7" ht="15">
      <c r="A60" s="20" t="str">
        <f>TEXT(9781260456387,0)</f>
        <v>9781260456387</v>
      </c>
      <c r="B60" s="20" t="s">
        <v>150</v>
      </c>
      <c r="C60" t="s">
        <v>156</v>
      </c>
      <c r="D60" s="5" t="s">
        <v>9</v>
      </c>
      <c r="E60" s="5">
        <v>2020</v>
      </c>
      <c r="F60" s="19">
        <v>43696</v>
      </c>
      <c r="G60" t="s">
        <v>157</v>
      </c>
    </row>
    <row r="61" spans="1:7" ht="15">
      <c r="A61" s="20" t="str">
        <f>TEXT(9781259640957,0)</f>
        <v>9781259640957</v>
      </c>
      <c r="B61" s="20" t="s">
        <v>158</v>
      </c>
      <c r="C61" t="s">
        <v>159</v>
      </c>
      <c r="D61" s="5" t="s">
        <v>9</v>
      </c>
      <c r="E61" s="5">
        <v>2016</v>
      </c>
      <c r="F61" s="19">
        <v>42614</v>
      </c>
      <c r="G61" t="s">
        <v>160</v>
      </c>
    </row>
    <row r="62" spans="1:7" ht="15">
      <c r="A62" s="20" t="str">
        <f>TEXT(9780071828475,0)</f>
        <v>9780071828475</v>
      </c>
      <c r="B62" s="20" t="s">
        <v>161</v>
      </c>
      <c r="C62" t="s">
        <v>162</v>
      </c>
      <c r="D62" s="5" t="s">
        <v>9</v>
      </c>
      <c r="E62" s="5">
        <v>2015</v>
      </c>
      <c r="F62" s="19">
        <v>42236</v>
      </c>
      <c r="G62" t="s">
        <v>163</v>
      </c>
    </row>
    <row r="63" spans="1:7" ht="15">
      <c r="A63" s="20" t="str">
        <f>TEXT(9781260441789,0)</f>
        <v>9781260441789</v>
      </c>
      <c r="B63" s="20" t="s">
        <v>869</v>
      </c>
      <c r="C63" t="s">
        <v>870</v>
      </c>
      <c r="D63" s="5" t="s">
        <v>9</v>
      </c>
      <c r="E63" s="5">
        <v>2020</v>
      </c>
      <c r="F63" s="19">
        <v>43714</v>
      </c>
      <c r="G63" t="s">
        <v>871</v>
      </c>
    </row>
    <row r="64" spans="1:7" ht="15">
      <c r="A64" s="20" t="str">
        <f>TEXT(9780071603850,0)</f>
        <v>9780071603850</v>
      </c>
      <c r="B64" s="20" t="s">
        <v>164</v>
      </c>
      <c r="C64" t="s">
        <v>165</v>
      </c>
      <c r="D64" s="5" t="s">
        <v>9</v>
      </c>
      <c r="E64" s="5">
        <v>2010</v>
      </c>
      <c r="F64" s="19">
        <v>41397</v>
      </c>
      <c r="G64" t="s">
        <v>166</v>
      </c>
    </row>
    <row r="65" spans="1:7" ht="15">
      <c r="A65" s="20"/>
      <c r="B65" s="20" t="s">
        <v>135</v>
      </c>
      <c r="C65" t="s">
        <v>167</v>
      </c>
      <c r="D65" s="5" t="s">
        <v>9</v>
      </c>
      <c r="E65" s="5">
        <v>2013</v>
      </c>
      <c r="F65" s="19">
        <v>41766</v>
      </c>
      <c r="G65" t="s">
        <v>168</v>
      </c>
    </row>
    <row r="66" spans="1:7" ht="15">
      <c r="A66" s="20"/>
      <c r="B66" s="20" t="s">
        <v>169</v>
      </c>
      <c r="C66" t="s">
        <v>167</v>
      </c>
      <c r="D66" s="5" t="s">
        <v>9</v>
      </c>
      <c r="E66" s="5">
        <v>2017</v>
      </c>
      <c r="F66" s="19">
        <v>43034</v>
      </c>
      <c r="G66" t="s">
        <v>170</v>
      </c>
    </row>
    <row r="67" spans="1:7" ht="15">
      <c r="A67" s="20"/>
      <c r="B67" s="20" t="s">
        <v>169</v>
      </c>
      <c r="C67" t="s">
        <v>167</v>
      </c>
      <c r="D67" s="5" t="s">
        <v>9</v>
      </c>
      <c r="E67" s="5">
        <v>2019</v>
      </c>
      <c r="F67" s="19">
        <v>43739</v>
      </c>
      <c r="G67" t="s">
        <v>872</v>
      </c>
    </row>
    <row r="68" spans="1:7" ht="15">
      <c r="A68" s="20" t="str">
        <f>TEXT(9780071446747,0)</f>
        <v>9780071446747</v>
      </c>
      <c r="B68" s="20" t="s">
        <v>171</v>
      </c>
      <c r="C68" t="s">
        <v>172</v>
      </c>
      <c r="D68" s="5" t="s">
        <v>9</v>
      </c>
      <c r="E68" s="5">
        <v>2006</v>
      </c>
      <c r="F68" s="19">
        <v>41373</v>
      </c>
      <c r="G68" t="s">
        <v>173</v>
      </c>
    </row>
    <row r="69" spans="1:7" ht="15">
      <c r="A69" s="20" t="str">
        <f>TEXT(9780071788755,0)</f>
        <v>9780071788755</v>
      </c>
      <c r="B69" s="20" t="s">
        <v>174</v>
      </c>
      <c r="C69" t="s">
        <v>175</v>
      </c>
      <c r="D69" s="5" t="s">
        <v>9</v>
      </c>
      <c r="E69" s="5">
        <v>2013</v>
      </c>
      <c r="F69" s="19">
        <v>41645</v>
      </c>
      <c r="G69" t="s">
        <v>176</v>
      </c>
    </row>
    <row r="70" spans="1:7" ht="15">
      <c r="A70" s="20" t="str">
        <f>TEXT(9781259584756,0)</f>
        <v>9781259584756</v>
      </c>
      <c r="B70" s="20" t="s">
        <v>178</v>
      </c>
      <c r="C70" t="s">
        <v>179</v>
      </c>
      <c r="D70" s="5" t="s">
        <v>9</v>
      </c>
      <c r="E70" s="5">
        <v>2016</v>
      </c>
      <c r="F70" s="19">
        <v>42467</v>
      </c>
      <c r="G70" t="s">
        <v>180</v>
      </c>
    </row>
    <row r="71" spans="1:7" ht="15">
      <c r="A71" s="20" t="str">
        <f>TEXT(9781260026481,0)</f>
        <v>9781260026481</v>
      </c>
      <c r="B71" s="20" t="s">
        <v>873</v>
      </c>
      <c r="C71" t="s">
        <v>874</v>
      </c>
      <c r="D71" s="5" t="s">
        <v>9</v>
      </c>
      <c r="E71" s="5">
        <v>2020</v>
      </c>
      <c r="F71" s="19">
        <v>43738</v>
      </c>
      <c r="G71" t="s">
        <v>875</v>
      </c>
    </row>
    <row r="72" spans="1:7" ht="15">
      <c r="A72" s="20" t="str">
        <f>TEXT(9780071635004,0)</f>
        <v>9780071635004</v>
      </c>
      <c r="B72" s="20" t="s">
        <v>181</v>
      </c>
      <c r="C72" t="s">
        <v>182</v>
      </c>
      <c r="D72" s="5" t="s">
        <v>9</v>
      </c>
      <c r="E72" s="5">
        <v>2011</v>
      </c>
      <c r="F72" s="19">
        <v>41425</v>
      </c>
      <c r="G72" t="s">
        <v>183</v>
      </c>
    </row>
    <row r="73" spans="1:7" ht="15">
      <c r="A73" s="20"/>
      <c r="B73" s="20" t="s">
        <v>184</v>
      </c>
      <c r="C73" t="s">
        <v>185</v>
      </c>
      <c r="D73" s="5" t="s">
        <v>9</v>
      </c>
      <c r="E73" s="5">
        <v>2019</v>
      </c>
      <c r="F73" s="19">
        <v>43543</v>
      </c>
      <c r="G73" t="s">
        <v>186</v>
      </c>
    </row>
    <row r="74" spans="1:7" ht="15">
      <c r="A74" s="20" t="str">
        <f>TEXT(9780071793360,0)</f>
        <v>9780071793360</v>
      </c>
      <c r="B74" s="20" t="s">
        <v>187</v>
      </c>
      <c r="C74" t="s">
        <v>188</v>
      </c>
      <c r="D74" s="5" t="s">
        <v>9</v>
      </c>
      <c r="E74" s="5">
        <v>2016</v>
      </c>
      <c r="F74" s="19">
        <v>42383</v>
      </c>
      <c r="G74" t="s">
        <v>189</v>
      </c>
    </row>
    <row r="75" spans="1:7" ht="15">
      <c r="A75" s="20" t="str">
        <f>TEXT(9780071790239,0)</f>
        <v>9780071790239</v>
      </c>
      <c r="B75" s="20" t="s">
        <v>190</v>
      </c>
      <c r="C75" t="s">
        <v>191</v>
      </c>
      <c r="D75" s="5" t="s">
        <v>192</v>
      </c>
      <c r="E75" s="5">
        <v>2014</v>
      </c>
      <c r="F75" s="19">
        <v>42292</v>
      </c>
      <c r="G75" t="s">
        <v>193</v>
      </c>
    </row>
    <row r="76" spans="1:7" ht="15">
      <c r="A76" s="20" t="str">
        <f>TEXT(9781260026504,0)</f>
        <v>9781260026504</v>
      </c>
      <c r="B76" s="20" t="s">
        <v>109</v>
      </c>
      <c r="C76" t="s">
        <v>194</v>
      </c>
      <c r="D76" s="5" t="s">
        <v>192</v>
      </c>
      <c r="E76" s="5">
        <v>2018</v>
      </c>
      <c r="F76" s="19">
        <v>43377</v>
      </c>
      <c r="G76" t="s">
        <v>195</v>
      </c>
    </row>
    <row r="77" spans="1:7" ht="15">
      <c r="A77" s="20" t="str">
        <f>TEXT(9781259640919,0)</f>
        <v>9781259640919</v>
      </c>
      <c r="B77" s="20" t="s">
        <v>127</v>
      </c>
      <c r="C77" t="s">
        <v>128</v>
      </c>
      <c r="D77" s="5" t="s">
        <v>192</v>
      </c>
      <c r="E77" s="5">
        <v>2017</v>
      </c>
      <c r="F77" s="19">
        <v>43076</v>
      </c>
      <c r="G77" t="s">
        <v>196</v>
      </c>
    </row>
    <row r="78" spans="1:7" ht="15">
      <c r="A78" s="20" t="str">
        <f>TEXT(9781259640957,0)</f>
        <v>9781259640957</v>
      </c>
      <c r="B78" s="20" t="s">
        <v>158</v>
      </c>
      <c r="C78" t="s">
        <v>159</v>
      </c>
      <c r="D78" s="5" t="s">
        <v>192</v>
      </c>
      <c r="E78" s="5">
        <v>2016</v>
      </c>
      <c r="F78" s="19">
        <v>42628</v>
      </c>
      <c r="G78" t="s">
        <v>197</v>
      </c>
    </row>
    <row r="79" spans="1:7" ht="15">
      <c r="A79" s="20"/>
      <c r="B79" s="20" t="s">
        <v>198</v>
      </c>
      <c r="C79" t="s">
        <v>199</v>
      </c>
      <c r="D79" s="5" t="s">
        <v>192</v>
      </c>
      <c r="E79" s="5">
        <v>2019</v>
      </c>
      <c r="F79" s="19">
        <v>43566</v>
      </c>
      <c r="G79" t="s">
        <v>200</v>
      </c>
    </row>
    <row r="80" spans="1:7" ht="15">
      <c r="A80" s="20" t="str">
        <f>TEXT(9780071811545,0)</f>
        <v>9780071811545</v>
      </c>
      <c r="B80" s="20" t="s">
        <v>89</v>
      </c>
      <c r="C80" t="s">
        <v>201</v>
      </c>
      <c r="D80" s="5" t="s">
        <v>202</v>
      </c>
      <c r="E80" s="5">
        <v>2017</v>
      </c>
      <c r="F80" s="19">
        <v>43077</v>
      </c>
      <c r="G80" t="s">
        <v>203</v>
      </c>
    </row>
    <row r="81" spans="1:7" ht="15">
      <c r="A81" s="20" t="str">
        <f>TEXT(9781260455366,0)</f>
        <v>9781260455366</v>
      </c>
      <c r="B81" s="20" t="s">
        <v>850</v>
      </c>
      <c r="C81" t="s">
        <v>851</v>
      </c>
      <c r="D81" s="5" t="s">
        <v>202</v>
      </c>
      <c r="E81" s="5">
        <v>2020</v>
      </c>
      <c r="F81" s="19">
        <v>43719</v>
      </c>
      <c r="G81" t="s">
        <v>876</v>
      </c>
    </row>
    <row r="82" spans="1:7" ht="15">
      <c r="A82" s="20" t="str">
        <f>TEXT(9781981289424,0)</f>
        <v>9781981289424</v>
      </c>
      <c r="B82" s="20" t="s">
        <v>856</v>
      </c>
      <c r="C82" t="s">
        <v>857</v>
      </c>
      <c r="D82" s="5" t="s">
        <v>202</v>
      </c>
      <c r="E82" s="5">
        <v>2020</v>
      </c>
      <c r="F82" s="19">
        <v>43880</v>
      </c>
      <c r="G82" t="s">
        <v>877</v>
      </c>
    </row>
    <row r="83" spans="1:7" ht="15">
      <c r="A83" s="20" t="str">
        <f>TEXT(9780071847087,0)</f>
        <v>9780071847087</v>
      </c>
      <c r="B83" s="20" t="s">
        <v>28</v>
      </c>
      <c r="C83" t="s">
        <v>29</v>
      </c>
      <c r="D83" s="5" t="s">
        <v>202</v>
      </c>
      <c r="E83" s="5">
        <v>2015</v>
      </c>
      <c r="F83" s="19">
        <v>42191</v>
      </c>
      <c r="G83" t="s">
        <v>205</v>
      </c>
    </row>
    <row r="84" spans="1:7" ht="15">
      <c r="A84" s="20" t="str">
        <f>TEXT(9780071622400,0)</f>
        <v>9780071622400</v>
      </c>
      <c r="B84" s="20" t="s">
        <v>28</v>
      </c>
      <c r="C84" t="s">
        <v>878</v>
      </c>
      <c r="D84" s="5" t="s">
        <v>202</v>
      </c>
      <c r="E84" s="5">
        <v>2013</v>
      </c>
      <c r="F84" s="19">
        <v>41571</v>
      </c>
      <c r="G84" t="s">
        <v>879</v>
      </c>
    </row>
    <row r="85" spans="1:7" ht="15">
      <c r="A85" s="20" t="str">
        <f>TEXT(9780071763752,0)</f>
        <v>9780071763752</v>
      </c>
      <c r="B85" s="20" t="s">
        <v>41</v>
      </c>
      <c r="C85" t="s">
        <v>42</v>
      </c>
      <c r="D85" s="5" t="s">
        <v>202</v>
      </c>
      <c r="E85" s="5">
        <v>2013</v>
      </c>
      <c r="F85" s="19">
        <v>41637</v>
      </c>
      <c r="G85" t="s">
        <v>206</v>
      </c>
    </row>
    <row r="86" spans="1:7" ht="15">
      <c r="A86" s="20" t="str">
        <f>TEXT(9780071804349,0)</f>
        <v>9780071804349</v>
      </c>
      <c r="B86" s="20" t="s">
        <v>47</v>
      </c>
      <c r="C86" t="s">
        <v>48</v>
      </c>
      <c r="D86" s="5" t="s">
        <v>202</v>
      </c>
      <c r="E86" s="5">
        <v>2014</v>
      </c>
      <c r="F86" s="19">
        <v>41946</v>
      </c>
      <c r="G86" t="s">
        <v>207</v>
      </c>
    </row>
    <row r="87" spans="1:7" ht="15">
      <c r="A87" s="20" t="str">
        <f>TEXT(9781259837975,0)</f>
        <v>9781259837975</v>
      </c>
      <c r="B87" s="20" t="s">
        <v>47</v>
      </c>
      <c r="C87" t="s">
        <v>49</v>
      </c>
      <c r="D87" s="5" t="s">
        <v>202</v>
      </c>
      <c r="E87" s="5">
        <v>2018</v>
      </c>
      <c r="F87" s="19">
        <v>43070</v>
      </c>
      <c r="G87" t="s">
        <v>208</v>
      </c>
    </row>
    <row r="88" spans="1:7" ht="15">
      <c r="A88" s="20" t="str">
        <f>TEXT(9781727803938,0)</f>
        <v>9781727803938</v>
      </c>
      <c r="B88" s="20" t="s">
        <v>859</v>
      </c>
      <c r="C88" t="s">
        <v>860</v>
      </c>
      <c r="D88" s="5" t="s">
        <v>202</v>
      </c>
      <c r="E88" s="5">
        <v>2020</v>
      </c>
      <c r="F88" s="19">
        <v>43880</v>
      </c>
      <c r="G88" t="s">
        <v>880</v>
      </c>
    </row>
    <row r="89" spans="1:7" ht="15">
      <c r="A89" s="20" t="str">
        <f>TEXT(9781259641893,0)</f>
        <v>9781259641893</v>
      </c>
      <c r="B89" s="20" t="s">
        <v>51</v>
      </c>
      <c r="C89" t="s">
        <v>52</v>
      </c>
      <c r="D89" s="5" t="s">
        <v>202</v>
      </c>
      <c r="E89" s="5">
        <v>2019</v>
      </c>
      <c r="F89" s="19">
        <v>43446</v>
      </c>
      <c r="G89" t="s">
        <v>209</v>
      </c>
    </row>
    <row r="90" spans="1:7" ht="15">
      <c r="A90" s="20" t="str">
        <f>TEXT(9781260122404,0)</f>
        <v>9781260122404</v>
      </c>
      <c r="B90" s="20" t="s">
        <v>54</v>
      </c>
      <c r="C90" t="s">
        <v>55</v>
      </c>
      <c r="D90" s="5" t="s">
        <v>202</v>
      </c>
      <c r="E90" s="5">
        <v>2018</v>
      </c>
      <c r="F90" s="19">
        <v>43424</v>
      </c>
      <c r="G90" t="s">
        <v>210</v>
      </c>
    </row>
    <row r="91" spans="1:7" ht="15">
      <c r="A91" s="20" t="str">
        <f>TEXT(9781259837937,0)</f>
        <v>9781259837937</v>
      </c>
      <c r="B91" s="20" t="s">
        <v>69</v>
      </c>
      <c r="C91" t="s">
        <v>70</v>
      </c>
      <c r="D91" s="5" t="s">
        <v>202</v>
      </c>
      <c r="E91" s="5">
        <v>2018</v>
      </c>
      <c r="F91" s="19">
        <v>43234</v>
      </c>
      <c r="G91" t="s">
        <v>211</v>
      </c>
    </row>
    <row r="92" spans="1:7" ht="15">
      <c r="A92" s="20" t="str">
        <f>TEXT(9781727800647,0)</f>
        <v>9781727800647</v>
      </c>
      <c r="B92" s="20" t="s">
        <v>859</v>
      </c>
      <c r="C92" t="s">
        <v>862</v>
      </c>
      <c r="D92" s="5" t="s">
        <v>202</v>
      </c>
      <c r="E92" s="5">
        <v>2020</v>
      </c>
      <c r="F92" s="19">
        <v>43880</v>
      </c>
      <c r="G92" t="s">
        <v>881</v>
      </c>
    </row>
    <row r="93" spans="1:7" ht="15">
      <c r="A93" s="20" t="str">
        <f>TEXT(9780071786126,0)</f>
        <v>9780071786126</v>
      </c>
      <c r="B93" s="20" t="s">
        <v>75</v>
      </c>
      <c r="C93" t="s">
        <v>76</v>
      </c>
      <c r="D93" s="5" t="s">
        <v>202</v>
      </c>
      <c r="E93" s="5">
        <v>2014</v>
      </c>
      <c r="F93" s="19">
        <v>42377</v>
      </c>
      <c r="G93" t="s">
        <v>212</v>
      </c>
    </row>
    <row r="94" spans="1:7" ht="15">
      <c r="A94" s="20" t="str">
        <f>TEXT(9781260012026,0)</f>
        <v>9781260012026</v>
      </c>
      <c r="B94" s="20" t="s">
        <v>81</v>
      </c>
      <c r="C94" t="s">
        <v>82</v>
      </c>
      <c r="D94" s="5" t="s">
        <v>202</v>
      </c>
      <c r="E94" s="5">
        <v>2019</v>
      </c>
      <c r="F94" s="19">
        <v>43598</v>
      </c>
      <c r="G94" t="s">
        <v>213</v>
      </c>
    </row>
    <row r="95" spans="1:7" ht="15">
      <c r="A95" s="20" t="str">
        <f>TEXT(9781259641022,0)</f>
        <v>9781259641022</v>
      </c>
      <c r="B95" s="20" t="s">
        <v>22</v>
      </c>
      <c r="C95" t="s">
        <v>84</v>
      </c>
      <c r="D95" s="5" t="s">
        <v>202</v>
      </c>
      <c r="E95" s="5">
        <v>2019</v>
      </c>
      <c r="F95" s="19">
        <v>43353</v>
      </c>
      <c r="G95" t="s">
        <v>214</v>
      </c>
    </row>
    <row r="96" spans="1:7" ht="15">
      <c r="A96" s="20" t="str">
        <f>TEXT(9780071740654,0)</f>
        <v>9780071740654</v>
      </c>
      <c r="B96" s="20" t="s">
        <v>215</v>
      </c>
      <c r="C96" t="s">
        <v>216</v>
      </c>
      <c r="D96" s="5" t="s">
        <v>202</v>
      </c>
      <c r="E96" s="5">
        <v>2013</v>
      </c>
      <c r="F96" s="19">
        <v>41572</v>
      </c>
      <c r="G96" t="s">
        <v>217</v>
      </c>
    </row>
    <row r="97" spans="1:7" ht="15">
      <c r="A97" s="20" t="str">
        <f>TEXT(9781072835233,0)</f>
        <v>9781072835233</v>
      </c>
      <c r="B97" s="20" t="s">
        <v>859</v>
      </c>
      <c r="C97" t="s">
        <v>867</v>
      </c>
      <c r="D97" s="5" t="s">
        <v>202</v>
      </c>
      <c r="E97" s="5">
        <v>2020</v>
      </c>
      <c r="F97" s="19">
        <v>43880</v>
      </c>
      <c r="G97" t="s">
        <v>882</v>
      </c>
    </row>
    <row r="98" spans="1:7" ht="15">
      <c r="A98" s="20" t="str">
        <f>TEXT(9780071813426,0)</f>
        <v>9780071813426</v>
      </c>
      <c r="B98" s="20" t="s">
        <v>89</v>
      </c>
      <c r="C98" t="s">
        <v>90</v>
      </c>
      <c r="D98" s="5" t="s">
        <v>202</v>
      </c>
      <c r="E98" s="5">
        <v>2015</v>
      </c>
      <c r="F98" s="19">
        <v>42130</v>
      </c>
      <c r="G98" t="s">
        <v>218</v>
      </c>
    </row>
    <row r="99" spans="1:7" ht="15">
      <c r="A99" s="20" t="str">
        <f>TEXT(9781260135923,0)</f>
        <v>9781260135923</v>
      </c>
      <c r="B99" s="20" t="s">
        <v>89</v>
      </c>
      <c r="C99" t="s">
        <v>92</v>
      </c>
      <c r="D99" s="5" t="s">
        <v>202</v>
      </c>
      <c r="E99" s="5">
        <v>2018</v>
      </c>
      <c r="F99" s="19">
        <v>43424</v>
      </c>
      <c r="G99" t="s">
        <v>219</v>
      </c>
    </row>
    <row r="100" spans="1:7" ht="15">
      <c r="A100" s="20" t="str">
        <f>TEXT(9780071822725,0)</f>
        <v>9780071822725</v>
      </c>
      <c r="B100" s="20" t="s">
        <v>94</v>
      </c>
      <c r="C100" t="s">
        <v>95</v>
      </c>
      <c r="D100" s="5" t="s">
        <v>202</v>
      </c>
      <c r="E100" s="5">
        <v>2015</v>
      </c>
      <c r="F100" s="19">
        <v>42124</v>
      </c>
      <c r="G100" t="s">
        <v>220</v>
      </c>
    </row>
    <row r="101" spans="1:7" ht="15">
      <c r="A101" s="20" t="str">
        <f>TEXT(9780071848695,0)</f>
        <v>9780071848695</v>
      </c>
      <c r="B101" s="20" t="s">
        <v>97</v>
      </c>
      <c r="C101" t="s">
        <v>98</v>
      </c>
      <c r="D101" s="5" t="s">
        <v>202</v>
      </c>
      <c r="E101" s="5">
        <v>2015</v>
      </c>
      <c r="F101" s="19">
        <v>41926</v>
      </c>
      <c r="G101" t="s">
        <v>221</v>
      </c>
    </row>
    <row r="102" spans="1:7" ht="15">
      <c r="A102" s="20" t="str">
        <f>TEXT(9781260108453,0)</f>
        <v>9781260108453</v>
      </c>
      <c r="B102" s="20" t="s">
        <v>100</v>
      </c>
      <c r="C102" t="s">
        <v>101</v>
      </c>
      <c r="D102" s="5" t="s">
        <v>202</v>
      </c>
      <c r="E102" s="5">
        <v>2018</v>
      </c>
      <c r="F102" s="19">
        <v>43129</v>
      </c>
      <c r="G102" t="s">
        <v>222</v>
      </c>
    </row>
    <row r="103" spans="1:7" ht="15">
      <c r="A103" s="20" t="str">
        <f>TEXT(9781093422382,0)</f>
        <v>9781093422382</v>
      </c>
      <c r="B103" s="20" t="s">
        <v>103</v>
      </c>
      <c r="C103" t="s">
        <v>104</v>
      </c>
      <c r="D103" s="5" t="s">
        <v>202</v>
      </c>
      <c r="E103" s="5">
        <v>2020</v>
      </c>
      <c r="F103" s="19">
        <v>43880</v>
      </c>
      <c r="G103" t="s">
        <v>883</v>
      </c>
    </row>
    <row r="104" spans="1:7" ht="15">
      <c r="A104" s="20" t="str">
        <f>TEXT(9781259587481,0)</f>
        <v>9781259587481</v>
      </c>
      <c r="B104" s="20" t="s">
        <v>135</v>
      </c>
      <c r="C104" t="s">
        <v>136</v>
      </c>
      <c r="D104" s="5" t="s">
        <v>202</v>
      </c>
      <c r="E104" s="5">
        <v>2017</v>
      </c>
      <c r="F104" s="19">
        <v>42716</v>
      </c>
      <c r="G104" t="s">
        <v>223</v>
      </c>
    </row>
    <row r="105" spans="1:7" ht="15">
      <c r="A105" s="20" t="str">
        <f>TEXT(9780071800532,0)</f>
        <v>9780071800532</v>
      </c>
      <c r="B105" s="20" t="s">
        <v>135</v>
      </c>
      <c r="C105" t="s">
        <v>140</v>
      </c>
      <c r="D105" s="5" t="s">
        <v>202</v>
      </c>
      <c r="E105" s="5">
        <v>2014</v>
      </c>
      <c r="F105" s="19">
        <v>41780</v>
      </c>
      <c r="G105" t="s">
        <v>224</v>
      </c>
    </row>
    <row r="106" spans="1:7" ht="15">
      <c r="A106" s="20" t="str">
        <f>TEXT(9780071468091,0)</f>
        <v>9780071468091</v>
      </c>
      <c r="B106" s="20" t="s">
        <v>142</v>
      </c>
      <c r="C106" t="s">
        <v>143</v>
      </c>
      <c r="D106" s="5" t="s">
        <v>202</v>
      </c>
      <c r="E106" s="5">
        <v>2013</v>
      </c>
      <c r="F106" s="19">
        <v>41572</v>
      </c>
      <c r="G106" t="s">
        <v>225</v>
      </c>
    </row>
    <row r="107" spans="1:7" ht="15">
      <c r="A107" s="20"/>
      <c r="B107" s="20"/>
      <c r="C107" t="s">
        <v>226</v>
      </c>
      <c r="D107" s="5" t="s">
        <v>202</v>
      </c>
      <c r="E107" s="5">
        <v>2019</v>
      </c>
      <c r="F107" s="19">
        <v>43670</v>
      </c>
      <c r="G107" t="s">
        <v>227</v>
      </c>
    </row>
    <row r="108" spans="1:7" ht="15">
      <c r="A108" s="20" t="str">
        <f>TEXT(71467963,0)</f>
        <v>71467963</v>
      </c>
      <c r="B108" s="20" t="s">
        <v>171</v>
      </c>
      <c r="C108" t="s">
        <v>172</v>
      </c>
      <c r="D108" s="5" t="s">
        <v>202</v>
      </c>
      <c r="E108" s="5">
        <v>2006</v>
      </c>
      <c r="F108" s="19">
        <v>41579</v>
      </c>
      <c r="G108" t="s">
        <v>228</v>
      </c>
    </row>
    <row r="109" spans="1:7" ht="15">
      <c r="A109" s="20"/>
      <c r="B109" s="20"/>
      <c r="C109" t="s">
        <v>177</v>
      </c>
      <c r="D109" s="5" t="s">
        <v>202</v>
      </c>
      <c r="E109" s="5">
        <v>2019</v>
      </c>
      <c r="F109" s="19">
        <v>43705</v>
      </c>
      <c r="G109" t="s">
        <v>884</v>
      </c>
    </row>
    <row r="110" spans="1:7" ht="15">
      <c r="A110" s="20"/>
      <c r="B110" s="20"/>
      <c r="C110" t="s">
        <v>229</v>
      </c>
      <c r="D110" s="5" t="s">
        <v>202</v>
      </c>
      <c r="E110" s="5">
        <v>2017</v>
      </c>
      <c r="F110" s="19">
        <v>42761</v>
      </c>
      <c r="G110" t="s">
        <v>230</v>
      </c>
    </row>
    <row r="111" spans="1:7" ht="15">
      <c r="A111" s="20" t="str">
        <f>TEXT(9780071793360,0)</f>
        <v>9780071793360</v>
      </c>
      <c r="B111" s="20" t="s">
        <v>187</v>
      </c>
      <c r="C111" t="s">
        <v>188</v>
      </c>
      <c r="D111" s="5" t="s">
        <v>202</v>
      </c>
      <c r="E111" s="5">
        <v>2016</v>
      </c>
      <c r="F111" s="19">
        <v>42383</v>
      </c>
      <c r="G111" t="s">
        <v>231</v>
      </c>
    </row>
    <row r="112" spans="1:7" ht="15">
      <c r="A112" s="20" t="str">
        <f>TEXT(9781259837241,0)</f>
        <v>9781259837241</v>
      </c>
      <c r="B112" s="20" t="s">
        <v>232</v>
      </c>
      <c r="C112" t="s">
        <v>233</v>
      </c>
      <c r="D112" s="5" t="s">
        <v>234</v>
      </c>
      <c r="E112" s="5">
        <v>2018</v>
      </c>
      <c r="F112" s="19">
        <v>43070</v>
      </c>
      <c r="G112" t="s">
        <v>235</v>
      </c>
    </row>
    <row r="113" spans="1:7" ht="15">
      <c r="A113" s="20" t="str">
        <f>TEXT(9780071741156,0)</f>
        <v>9780071741156</v>
      </c>
      <c r="B113" s="20" t="s">
        <v>236</v>
      </c>
      <c r="C113" t="s">
        <v>237</v>
      </c>
      <c r="D113" s="5" t="s">
        <v>234</v>
      </c>
      <c r="E113" s="5">
        <v>2011</v>
      </c>
      <c r="F113" s="19">
        <v>42461</v>
      </c>
      <c r="G113" t="s">
        <v>238</v>
      </c>
    </row>
    <row r="114" spans="1:7" ht="15">
      <c r="A114" s="20" t="str">
        <f>TEXT(9780071746359,0)</f>
        <v>9780071746359</v>
      </c>
      <c r="B114" s="20" t="s">
        <v>147</v>
      </c>
      <c r="C114" t="s">
        <v>239</v>
      </c>
      <c r="D114" s="5" t="s">
        <v>234</v>
      </c>
      <c r="E114" s="5">
        <v>2012</v>
      </c>
      <c r="F114" s="19">
        <v>42461</v>
      </c>
      <c r="G114" t="s">
        <v>240</v>
      </c>
    </row>
    <row r="115" spans="1:7" ht="15">
      <c r="A115" s="20" t="str">
        <f>TEXT(9781260108842,0)</f>
        <v>9781260108842</v>
      </c>
      <c r="B115" s="20" t="s">
        <v>241</v>
      </c>
      <c r="C115" t="s">
        <v>242</v>
      </c>
      <c r="D115" s="5" t="s">
        <v>234</v>
      </c>
      <c r="E115" s="5">
        <v>2018</v>
      </c>
      <c r="F115" s="19">
        <v>43160</v>
      </c>
      <c r="G115" t="s">
        <v>243</v>
      </c>
    </row>
    <row r="116" spans="1:7" ht="15">
      <c r="A116" s="20"/>
      <c r="B116" s="20" t="s">
        <v>241</v>
      </c>
      <c r="C116" t="s">
        <v>244</v>
      </c>
      <c r="D116" s="5" t="s">
        <v>234</v>
      </c>
      <c r="E116" s="5">
        <v>2019</v>
      </c>
      <c r="F116" s="19">
        <v>43566</v>
      </c>
      <c r="G116" t="s">
        <v>245</v>
      </c>
    </row>
    <row r="117" spans="1:7" ht="15">
      <c r="A117" s="20" t="str">
        <f>TEXT(9781260457766,0)</f>
        <v>9781260457766</v>
      </c>
      <c r="B117" s="20" t="s">
        <v>241</v>
      </c>
      <c r="C117" t="s">
        <v>246</v>
      </c>
      <c r="D117" s="5" t="s">
        <v>234</v>
      </c>
      <c r="E117" s="5">
        <v>2020</v>
      </c>
      <c r="F117" s="19">
        <v>43704</v>
      </c>
      <c r="G117" t="s">
        <v>247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E37"/>
  <sheetViews>
    <sheetView zoomScalePageLayoutView="0" workbookViewId="0" topLeftCell="A1">
      <selection activeCell="C2" sqref="C2"/>
    </sheetView>
  </sheetViews>
  <sheetFormatPr defaultColWidth="9.140625" defaultRowHeight="15"/>
  <cols>
    <col min="1" max="1" width="15.8515625" style="0" customWidth="1"/>
    <col min="2" max="2" width="15.140625" style="0" bestFit="1" customWidth="1"/>
    <col min="3" max="3" width="86.7109375" style="0" bestFit="1" customWidth="1"/>
    <col min="4" max="4" width="15.28125" style="0" bestFit="1" customWidth="1"/>
    <col min="5" max="5" width="82.00390625" style="0" bestFit="1" customWidth="1"/>
  </cols>
  <sheetData>
    <row r="2" ht="15">
      <c r="A2" s="3" t="s">
        <v>252</v>
      </c>
    </row>
    <row r="3" ht="15">
      <c r="A3" s="3" t="s">
        <v>937</v>
      </c>
    </row>
    <row r="4" ht="15">
      <c r="A4" s="8" t="s">
        <v>935</v>
      </c>
    </row>
    <row r="5" ht="15">
      <c r="A5" s="3"/>
    </row>
    <row r="6" spans="1:5" s="4" customFormat="1" ht="15">
      <c r="A6" s="18" t="s">
        <v>0</v>
      </c>
      <c r="B6" s="18" t="s">
        <v>250</v>
      </c>
      <c r="C6" s="18" t="s">
        <v>2</v>
      </c>
      <c r="D6" s="18" t="s">
        <v>248</v>
      </c>
      <c r="E6" s="18" t="s">
        <v>249</v>
      </c>
    </row>
    <row r="7" spans="1:5" ht="15">
      <c r="A7" s="9" t="str">
        <f>TEXT(9780071811545,0)</f>
        <v>9780071811545</v>
      </c>
      <c r="B7" s="2" t="s">
        <v>89</v>
      </c>
      <c r="C7" s="2" t="s">
        <v>201</v>
      </c>
      <c r="D7" s="9">
        <v>1897</v>
      </c>
      <c r="E7" s="2" t="s">
        <v>203</v>
      </c>
    </row>
    <row r="8" spans="1:5" ht="15">
      <c r="A8" s="9" t="str">
        <f>TEXT(9780071410182,0)</f>
        <v>9780071410182</v>
      </c>
      <c r="B8" s="2" t="s">
        <v>20</v>
      </c>
      <c r="C8" s="2" t="s">
        <v>21</v>
      </c>
      <c r="D8" s="9">
        <v>65</v>
      </c>
      <c r="E8" s="2" t="s">
        <v>204</v>
      </c>
    </row>
    <row r="9" spans="1:5" ht="15">
      <c r="A9" s="9" t="s">
        <v>936</v>
      </c>
      <c r="B9" s="2" t="s">
        <v>856</v>
      </c>
      <c r="C9" s="2" t="s">
        <v>857</v>
      </c>
      <c r="D9" s="9">
        <v>136</v>
      </c>
      <c r="E9" t="s">
        <v>877</v>
      </c>
    </row>
    <row r="10" spans="1:5" ht="15">
      <c r="A10" s="9" t="str">
        <f>TEXT(9780071847087,0)</f>
        <v>9780071847087</v>
      </c>
      <c r="B10" s="2" t="s">
        <v>28</v>
      </c>
      <c r="C10" s="2" t="s">
        <v>29</v>
      </c>
      <c r="D10" s="9">
        <v>340</v>
      </c>
      <c r="E10" s="2" t="s">
        <v>205</v>
      </c>
    </row>
    <row r="11" spans="1:5" ht="15">
      <c r="A11" s="9" t="str">
        <f>TEXT(9780071763752,0)</f>
        <v>9780071763752</v>
      </c>
      <c r="B11" s="2" t="s">
        <v>41</v>
      </c>
      <c r="C11" s="2" t="s">
        <v>42</v>
      </c>
      <c r="D11" s="9">
        <v>113</v>
      </c>
      <c r="E11" s="2" t="s">
        <v>206</v>
      </c>
    </row>
    <row r="12" spans="1:5" ht="15">
      <c r="A12" s="9" t="str">
        <f>TEXT(9780071804349,0)</f>
        <v>9780071804349</v>
      </c>
      <c r="B12" s="2" t="s">
        <v>47</v>
      </c>
      <c r="C12" s="2" t="s">
        <v>48</v>
      </c>
      <c r="D12" s="9">
        <v>397</v>
      </c>
      <c r="E12" s="2" t="s">
        <v>207</v>
      </c>
    </row>
    <row r="13" spans="1:5" ht="15">
      <c r="A13" s="9" t="str">
        <f>TEXT(9781259837975,0)</f>
        <v>9781259837975</v>
      </c>
      <c r="B13" s="2" t="s">
        <v>47</v>
      </c>
      <c r="C13" s="2" t="s">
        <v>49</v>
      </c>
      <c r="D13" s="9">
        <v>345</v>
      </c>
      <c r="E13" s="2" t="s">
        <v>208</v>
      </c>
    </row>
    <row r="14" spans="1:5" ht="15">
      <c r="A14" s="21" t="str">
        <f>TEXT(9781727803938,0)</f>
        <v>9781727803938</v>
      </c>
      <c r="B14" s="20" t="s">
        <v>859</v>
      </c>
      <c r="C14" s="2" t="s">
        <v>860</v>
      </c>
      <c r="D14" s="9">
        <v>230</v>
      </c>
      <c r="E14" t="s">
        <v>880</v>
      </c>
    </row>
    <row r="15" spans="1:5" ht="15">
      <c r="A15" s="9" t="str">
        <f>TEXT(9781259641893,0)</f>
        <v>9781259641893</v>
      </c>
      <c r="B15" s="2" t="s">
        <v>51</v>
      </c>
      <c r="C15" s="2" t="s">
        <v>52</v>
      </c>
      <c r="D15" s="9">
        <v>95</v>
      </c>
      <c r="E15" s="2" t="s">
        <v>209</v>
      </c>
    </row>
    <row r="16" spans="1:5" ht="15">
      <c r="A16" s="9" t="str">
        <f>TEXT(9781260122404,0)</f>
        <v>9781260122404</v>
      </c>
      <c r="B16" s="2" t="s">
        <v>54</v>
      </c>
      <c r="C16" s="2" t="s">
        <v>55</v>
      </c>
      <c r="D16" s="9">
        <v>313</v>
      </c>
      <c r="E16" s="2" t="s">
        <v>210</v>
      </c>
    </row>
    <row r="17" spans="1:5" ht="15">
      <c r="A17" s="9" t="str">
        <f>TEXT(9781259837937,0)</f>
        <v>9781259837937</v>
      </c>
      <c r="B17" s="2" t="s">
        <v>69</v>
      </c>
      <c r="C17" s="2" t="s">
        <v>70</v>
      </c>
      <c r="D17" s="9">
        <v>316</v>
      </c>
      <c r="E17" s="2" t="s">
        <v>211</v>
      </c>
    </row>
    <row r="18" spans="1:5" ht="15">
      <c r="A18" s="5" t="str">
        <f>TEXT(9781727800647,0)</f>
        <v>9781727800647</v>
      </c>
      <c r="B18" s="20" t="s">
        <v>859</v>
      </c>
      <c r="C18" s="2" t="s">
        <v>862</v>
      </c>
      <c r="D18" s="9">
        <v>245</v>
      </c>
      <c r="E18" s="2" t="s">
        <v>881</v>
      </c>
    </row>
    <row r="19" spans="1:5" ht="15">
      <c r="A19" s="9" t="str">
        <f>TEXT(9780071786126,0)</f>
        <v>9780071786126</v>
      </c>
      <c r="B19" s="2" t="s">
        <v>75</v>
      </c>
      <c r="C19" s="2" t="s">
        <v>76</v>
      </c>
      <c r="D19" s="9">
        <v>1100</v>
      </c>
      <c r="E19" s="2" t="s">
        <v>212</v>
      </c>
    </row>
    <row r="20" spans="1:5" ht="15">
      <c r="A20" s="9" t="str">
        <f>TEXT(9781260012026,0)</f>
        <v>9781260012026</v>
      </c>
      <c r="B20" s="2" t="s">
        <v>81</v>
      </c>
      <c r="C20" s="2" t="s">
        <v>82</v>
      </c>
      <c r="D20" s="9">
        <v>649</v>
      </c>
      <c r="E20" s="2" t="s">
        <v>213</v>
      </c>
    </row>
    <row r="21" spans="1:5" ht="15">
      <c r="A21" s="9" t="str">
        <f>TEXT(9781259641022,0)</f>
        <v>9781259641022</v>
      </c>
      <c r="B21" s="2" t="s">
        <v>22</v>
      </c>
      <c r="C21" s="2" t="s">
        <v>84</v>
      </c>
      <c r="D21" s="9">
        <v>806</v>
      </c>
      <c r="E21" s="2" t="s">
        <v>214</v>
      </c>
    </row>
    <row r="22" spans="1:5" ht="15">
      <c r="A22" s="9" t="str">
        <f>TEXT(9780071740654,0)</f>
        <v>9780071740654</v>
      </c>
      <c r="B22" s="2" t="s">
        <v>215</v>
      </c>
      <c r="C22" s="2" t="s">
        <v>216</v>
      </c>
      <c r="D22" s="9">
        <v>1704</v>
      </c>
      <c r="E22" s="2" t="s">
        <v>217</v>
      </c>
    </row>
    <row r="23" spans="1:5" ht="15">
      <c r="A23" s="5" t="str">
        <f>TEXT(9781072835233,0)</f>
        <v>9781072835233</v>
      </c>
      <c r="B23" s="20" t="s">
        <v>859</v>
      </c>
      <c r="C23" t="s">
        <v>867</v>
      </c>
      <c r="D23" s="9">
        <v>206</v>
      </c>
      <c r="E23" s="2" t="s">
        <v>882</v>
      </c>
    </row>
    <row r="24" spans="1:5" ht="15">
      <c r="A24" s="9" t="str">
        <f>TEXT(9780071813426,0)</f>
        <v>9780071813426</v>
      </c>
      <c r="B24" s="2" t="s">
        <v>89</v>
      </c>
      <c r="C24" s="2" t="s">
        <v>90</v>
      </c>
      <c r="D24" s="9">
        <v>1448</v>
      </c>
      <c r="E24" s="2" t="s">
        <v>218</v>
      </c>
    </row>
    <row r="25" spans="1:5" ht="15">
      <c r="A25" s="9" t="str">
        <f>TEXT(9781260135923,0)</f>
        <v>9781260135923</v>
      </c>
      <c r="B25" s="2" t="s">
        <v>89</v>
      </c>
      <c r="C25" s="2" t="s">
        <v>92</v>
      </c>
      <c r="D25" s="9">
        <v>1119</v>
      </c>
      <c r="E25" s="2" t="s">
        <v>219</v>
      </c>
    </row>
    <row r="26" spans="1:5" ht="15">
      <c r="A26" s="9" t="str">
        <f>TEXT(9780071822725,0)</f>
        <v>9780071822725</v>
      </c>
      <c r="B26" s="2" t="s">
        <v>94</v>
      </c>
      <c r="C26" s="2" t="s">
        <v>95</v>
      </c>
      <c r="D26" s="9">
        <v>167</v>
      </c>
      <c r="E26" s="2" t="s">
        <v>220</v>
      </c>
    </row>
    <row r="27" spans="1:5" ht="15">
      <c r="A27" s="9" t="str">
        <f>TEXT(9780071848695,0)</f>
        <v>9780071848695</v>
      </c>
      <c r="B27" s="2" t="s">
        <v>97</v>
      </c>
      <c r="C27" s="2" t="s">
        <v>98</v>
      </c>
      <c r="D27" s="9">
        <v>360</v>
      </c>
      <c r="E27" s="2" t="s">
        <v>221</v>
      </c>
    </row>
    <row r="28" spans="1:5" ht="15">
      <c r="A28" s="9" t="str">
        <f>TEXT(9781260108453,0)</f>
        <v>9781260108453</v>
      </c>
      <c r="B28" s="2" t="s">
        <v>100</v>
      </c>
      <c r="C28" s="2" t="s">
        <v>101</v>
      </c>
      <c r="D28" s="9">
        <v>360</v>
      </c>
      <c r="E28" s="2" t="s">
        <v>222</v>
      </c>
    </row>
    <row r="29" spans="1:5" ht="15">
      <c r="A29" s="5" t="str">
        <f>TEXT(9781093422382,0)</f>
        <v>9781093422382</v>
      </c>
      <c r="B29" s="20" t="s">
        <v>103</v>
      </c>
      <c r="C29" t="s">
        <v>104</v>
      </c>
      <c r="D29" s="9">
        <v>228</v>
      </c>
      <c r="E29" t="s">
        <v>883</v>
      </c>
    </row>
    <row r="30" spans="1:5" ht="15">
      <c r="A30" s="9" t="str">
        <f>TEXT(9781259587481,0)</f>
        <v>9781259587481</v>
      </c>
      <c r="B30" s="2" t="s">
        <v>135</v>
      </c>
      <c r="C30" s="2" t="s">
        <v>136</v>
      </c>
      <c r="D30" s="9">
        <v>1636</v>
      </c>
      <c r="E30" s="2" t="s">
        <v>223</v>
      </c>
    </row>
    <row r="31" spans="1:5" ht="15">
      <c r="A31" s="9" t="str">
        <f>TEXT(9780071800532,0)</f>
        <v>9780071800532</v>
      </c>
      <c r="B31" s="2" t="s">
        <v>135</v>
      </c>
      <c r="C31" s="2" t="s">
        <v>140</v>
      </c>
      <c r="D31" s="9">
        <v>2133</v>
      </c>
      <c r="E31" s="2" t="s">
        <v>224</v>
      </c>
    </row>
    <row r="32" spans="1:5" ht="15">
      <c r="A32" s="9" t="str">
        <f>TEXT(9780071468091,0)</f>
        <v>9780071468091</v>
      </c>
      <c r="B32" s="2" t="s">
        <v>142</v>
      </c>
      <c r="C32" s="2" t="s">
        <v>143</v>
      </c>
      <c r="D32" s="9">
        <v>1880</v>
      </c>
      <c r="E32" s="2" t="s">
        <v>225</v>
      </c>
    </row>
    <row r="33" spans="1:5" ht="15">
      <c r="A33" s="9"/>
      <c r="B33" s="2"/>
      <c r="C33" s="2" t="s">
        <v>226</v>
      </c>
      <c r="D33" s="9">
        <v>108</v>
      </c>
      <c r="E33" s="2" t="s">
        <v>227</v>
      </c>
    </row>
    <row r="34" spans="1:5" ht="15">
      <c r="A34" s="9" t="str">
        <f>TEXT(71467963,0)</f>
        <v>71467963</v>
      </c>
      <c r="B34" s="2" t="s">
        <v>171</v>
      </c>
      <c r="C34" s="2" t="s">
        <v>172</v>
      </c>
      <c r="D34" s="9">
        <v>1056</v>
      </c>
      <c r="E34" s="2" t="s">
        <v>228</v>
      </c>
    </row>
    <row r="35" spans="1:5" ht="15">
      <c r="A35" s="9"/>
      <c r="B35" s="2"/>
      <c r="C35" s="2" t="s">
        <v>229</v>
      </c>
      <c r="D35" s="9"/>
      <c r="E35" s="2" t="s">
        <v>230</v>
      </c>
    </row>
    <row r="36" spans="1:5" ht="15">
      <c r="A36" s="9" t="str">
        <f>TEXT(9780071793360,0)</f>
        <v>9780071793360</v>
      </c>
      <c r="B36" s="2" t="s">
        <v>187</v>
      </c>
      <c r="C36" s="2" t="s">
        <v>188</v>
      </c>
      <c r="D36" s="9">
        <v>290</v>
      </c>
      <c r="E36" s="2" t="s">
        <v>231</v>
      </c>
    </row>
    <row r="37" spans="3:4" ht="15">
      <c r="C37" s="6" t="s">
        <v>251</v>
      </c>
      <c r="D37" s="4">
        <f>SUM(D7:D36)</f>
        <v>19742</v>
      </c>
    </row>
  </sheetData>
  <sheetProtection/>
  <printOptions/>
  <pageMargins left="0.7" right="0.7" top="0.75" bottom="0.75" header="0.3" footer="0.3"/>
  <pageSetup horizontalDpi="90" verticalDpi="90" orientation="portrait" r:id="rId1"/>
</worksheet>
</file>

<file path=xl/worksheets/sheet3.xml><?xml version="1.0" encoding="utf-8"?>
<worksheet xmlns="http://schemas.openxmlformats.org/spreadsheetml/2006/main" xmlns:r="http://schemas.openxmlformats.org/officeDocument/2006/relationships">
  <dimension ref="A2:F57"/>
  <sheetViews>
    <sheetView zoomScalePageLayoutView="0" workbookViewId="0" topLeftCell="A1">
      <selection activeCell="C30" sqref="C30:C47"/>
    </sheetView>
  </sheetViews>
  <sheetFormatPr defaultColWidth="9.140625" defaultRowHeight="15"/>
  <cols>
    <col min="1" max="1" width="14.140625" style="5" bestFit="1" customWidth="1"/>
    <col min="2" max="2" width="16.57421875" style="5" customWidth="1"/>
    <col min="3" max="3" width="38.8515625" style="5" customWidth="1"/>
    <col min="4" max="4" width="60.421875" style="0" bestFit="1" customWidth="1"/>
    <col min="5" max="5" width="35.28125" style="0" bestFit="1" customWidth="1"/>
    <col min="6" max="6" width="67.28125" style="5" bestFit="1" customWidth="1"/>
  </cols>
  <sheetData>
    <row r="2" ht="15">
      <c r="A2" s="3" t="s">
        <v>299</v>
      </c>
    </row>
    <row r="3" ht="15">
      <c r="A3" s="3" t="s">
        <v>938</v>
      </c>
    </row>
    <row r="4" ht="15">
      <c r="A4" t="s">
        <v>934</v>
      </c>
    </row>
    <row r="5" ht="15">
      <c r="A5"/>
    </row>
    <row r="6" spans="1:6" ht="15">
      <c r="A6" s="18" t="s">
        <v>254</v>
      </c>
      <c r="B6" s="18" t="s">
        <v>1</v>
      </c>
      <c r="C6" s="18" t="s">
        <v>2</v>
      </c>
      <c r="D6" s="18" t="s">
        <v>258</v>
      </c>
      <c r="E6" s="18" t="s">
        <v>253</v>
      </c>
      <c r="F6" s="18" t="s">
        <v>6</v>
      </c>
    </row>
    <row r="7" spans="1:6" ht="15">
      <c r="A7" s="15" t="str">
        <f>TEXT(9780071790239,0)</f>
        <v>9780071790239</v>
      </c>
      <c r="B7" s="15" t="s">
        <v>190</v>
      </c>
      <c r="C7" s="14" t="s">
        <v>191</v>
      </c>
      <c r="D7" s="11"/>
      <c r="E7" s="13">
        <v>56</v>
      </c>
      <c r="F7" s="27" t="s">
        <v>193</v>
      </c>
    </row>
    <row r="8" spans="1:6" ht="15">
      <c r="A8" s="28" t="str">
        <f>TEXT(9781260026504,0)</f>
        <v>9781260026504</v>
      </c>
      <c r="B8" s="28" t="s">
        <v>109</v>
      </c>
      <c r="C8" s="31" t="s">
        <v>194</v>
      </c>
      <c r="D8" s="12" t="s">
        <v>277</v>
      </c>
      <c r="E8" s="16">
        <v>6</v>
      </c>
      <c r="F8" s="27"/>
    </row>
    <row r="9" spans="1:6" ht="15">
      <c r="A9" s="29"/>
      <c r="B9" s="29"/>
      <c r="C9" s="32"/>
      <c r="D9" s="12" t="s">
        <v>274</v>
      </c>
      <c r="E9" s="16">
        <v>6</v>
      </c>
      <c r="F9" s="27"/>
    </row>
    <row r="10" spans="1:6" ht="15">
      <c r="A10" s="29"/>
      <c r="B10" s="29"/>
      <c r="C10" s="32"/>
      <c r="D10" s="12" t="s">
        <v>278</v>
      </c>
      <c r="E10" s="16">
        <v>8</v>
      </c>
      <c r="F10" s="27"/>
    </row>
    <row r="11" spans="1:6" ht="15">
      <c r="A11" s="29"/>
      <c r="B11" s="29"/>
      <c r="C11" s="32"/>
      <c r="D11" s="12" t="s">
        <v>279</v>
      </c>
      <c r="E11" s="16">
        <v>5</v>
      </c>
      <c r="F11" s="27"/>
    </row>
    <row r="12" spans="1:6" ht="15">
      <c r="A12" s="29"/>
      <c r="B12" s="29"/>
      <c r="C12" s="32"/>
      <c r="D12" s="12" t="s">
        <v>280</v>
      </c>
      <c r="E12" s="16">
        <v>7</v>
      </c>
      <c r="F12" s="27"/>
    </row>
    <row r="13" spans="1:6" ht="15">
      <c r="A13" s="29"/>
      <c r="B13" s="29"/>
      <c r="C13" s="32"/>
      <c r="D13" s="12" t="s">
        <v>281</v>
      </c>
      <c r="E13" s="16">
        <v>10</v>
      </c>
      <c r="F13" s="27"/>
    </row>
    <row r="14" spans="1:6" ht="15">
      <c r="A14" s="29"/>
      <c r="B14" s="29"/>
      <c r="C14" s="32"/>
      <c r="D14" s="12" t="s">
        <v>282</v>
      </c>
      <c r="E14" s="16">
        <v>6</v>
      </c>
      <c r="F14" s="27"/>
    </row>
    <row r="15" spans="1:6" ht="15">
      <c r="A15" s="29"/>
      <c r="B15" s="29"/>
      <c r="C15" s="32"/>
      <c r="D15" s="12" t="s">
        <v>283</v>
      </c>
      <c r="E15" s="16">
        <v>9</v>
      </c>
      <c r="F15" s="27"/>
    </row>
    <row r="16" spans="1:6" ht="15">
      <c r="A16" s="29"/>
      <c r="B16" s="29"/>
      <c r="C16" s="32"/>
      <c r="D16" s="12" t="s">
        <v>284</v>
      </c>
      <c r="E16" s="16">
        <v>3</v>
      </c>
      <c r="F16" s="27"/>
    </row>
    <row r="17" spans="1:6" ht="15">
      <c r="A17" s="29"/>
      <c r="B17" s="29"/>
      <c r="C17" s="32"/>
      <c r="D17" s="12" t="s">
        <v>285</v>
      </c>
      <c r="E17" s="16">
        <v>1</v>
      </c>
      <c r="F17" s="27"/>
    </row>
    <row r="18" spans="1:6" ht="15">
      <c r="A18" s="29"/>
      <c r="B18" s="29"/>
      <c r="C18" s="32"/>
      <c r="D18" s="12" t="s">
        <v>286</v>
      </c>
      <c r="E18" s="16">
        <v>10</v>
      </c>
      <c r="F18" s="27"/>
    </row>
    <row r="19" spans="1:6" ht="15">
      <c r="A19" s="29"/>
      <c r="B19" s="29"/>
      <c r="C19" s="32"/>
      <c r="D19" s="12" t="s">
        <v>287</v>
      </c>
      <c r="E19" s="16">
        <v>3</v>
      </c>
      <c r="F19" s="27"/>
    </row>
    <row r="20" spans="1:6" ht="15">
      <c r="A20" s="29"/>
      <c r="B20" s="29"/>
      <c r="C20" s="32"/>
      <c r="D20" s="12" t="s">
        <v>288</v>
      </c>
      <c r="E20" s="16">
        <v>4</v>
      </c>
      <c r="F20" s="27"/>
    </row>
    <row r="21" spans="1:6" ht="15">
      <c r="A21" s="29"/>
      <c r="B21" s="29"/>
      <c r="C21" s="32"/>
      <c r="D21" s="12" t="s">
        <v>289</v>
      </c>
      <c r="E21" s="16">
        <v>5</v>
      </c>
      <c r="F21" s="27"/>
    </row>
    <row r="22" spans="1:6" ht="15">
      <c r="A22" s="29"/>
      <c r="B22" s="29"/>
      <c r="C22" s="32"/>
      <c r="D22" s="12" t="s">
        <v>290</v>
      </c>
      <c r="E22" s="16">
        <v>7</v>
      </c>
      <c r="F22" s="27"/>
    </row>
    <row r="23" spans="1:6" ht="15">
      <c r="A23" s="29"/>
      <c r="B23" s="29"/>
      <c r="C23" s="32"/>
      <c r="D23" s="12" t="s">
        <v>291</v>
      </c>
      <c r="E23" s="16">
        <v>5</v>
      </c>
      <c r="F23" s="27"/>
    </row>
    <row r="24" spans="1:6" ht="15">
      <c r="A24" s="29"/>
      <c r="B24" s="29"/>
      <c r="C24" s="32"/>
      <c r="D24" s="12" t="s">
        <v>292</v>
      </c>
      <c r="E24" s="16">
        <v>5</v>
      </c>
      <c r="F24" s="27"/>
    </row>
    <row r="25" spans="1:6" ht="15">
      <c r="A25" s="29"/>
      <c r="B25" s="29"/>
      <c r="C25" s="32"/>
      <c r="D25" s="12" t="s">
        <v>293</v>
      </c>
      <c r="E25" s="16">
        <v>7</v>
      </c>
      <c r="F25" s="27"/>
    </row>
    <row r="26" spans="1:6" ht="15">
      <c r="A26" s="29"/>
      <c r="B26" s="29"/>
      <c r="C26" s="32"/>
      <c r="D26" s="12" t="s">
        <v>294</v>
      </c>
      <c r="E26" s="16">
        <v>6</v>
      </c>
      <c r="F26" s="27"/>
    </row>
    <row r="27" spans="1:6" ht="15">
      <c r="A27" s="29"/>
      <c r="B27" s="29"/>
      <c r="C27" s="32"/>
      <c r="D27" s="12" t="s">
        <v>295</v>
      </c>
      <c r="E27" s="16">
        <v>5</v>
      </c>
      <c r="F27" s="27"/>
    </row>
    <row r="28" spans="1:6" ht="15">
      <c r="A28" s="29"/>
      <c r="B28" s="29"/>
      <c r="C28" s="32"/>
      <c r="D28" s="12" t="s">
        <v>296</v>
      </c>
      <c r="E28" s="16">
        <v>2</v>
      </c>
      <c r="F28" s="27"/>
    </row>
    <row r="29" spans="1:6" ht="15">
      <c r="A29" s="30"/>
      <c r="B29" s="30"/>
      <c r="C29" s="33"/>
      <c r="D29" s="12" t="s">
        <v>297</v>
      </c>
      <c r="E29" s="16">
        <v>7</v>
      </c>
      <c r="F29" s="27"/>
    </row>
    <row r="30" spans="1:6" ht="15">
      <c r="A30" s="26" t="str">
        <f>TEXT(9781259640919,0)</f>
        <v>9781259640919</v>
      </c>
      <c r="B30" s="27" t="s">
        <v>127</v>
      </c>
      <c r="C30" s="23" t="s">
        <v>128</v>
      </c>
      <c r="D30" s="11" t="s">
        <v>259</v>
      </c>
      <c r="E30" s="13">
        <v>6</v>
      </c>
      <c r="F30" s="22" t="s">
        <v>298</v>
      </c>
    </row>
    <row r="31" spans="1:6" ht="15">
      <c r="A31" s="26"/>
      <c r="B31" s="27"/>
      <c r="C31" s="24"/>
      <c r="D31" s="11" t="s">
        <v>260</v>
      </c>
      <c r="E31" s="13">
        <v>17</v>
      </c>
      <c r="F31" s="22"/>
    </row>
    <row r="32" spans="1:6" ht="15">
      <c r="A32" s="26"/>
      <c r="B32" s="27"/>
      <c r="C32" s="24"/>
      <c r="D32" s="11" t="s">
        <v>261</v>
      </c>
      <c r="E32" s="13">
        <v>5</v>
      </c>
      <c r="F32" s="22"/>
    </row>
    <row r="33" spans="1:6" ht="15">
      <c r="A33" s="26"/>
      <c r="B33" s="27"/>
      <c r="C33" s="24"/>
      <c r="D33" s="11" t="s">
        <v>262</v>
      </c>
      <c r="E33" s="13">
        <v>19</v>
      </c>
      <c r="F33" s="22"/>
    </row>
    <row r="34" spans="1:6" ht="15">
      <c r="A34" s="26"/>
      <c r="B34" s="27"/>
      <c r="C34" s="24"/>
      <c r="D34" s="11" t="s">
        <v>263</v>
      </c>
      <c r="E34" s="13">
        <v>10</v>
      </c>
      <c r="F34" s="22"/>
    </row>
    <row r="35" spans="1:6" ht="15">
      <c r="A35" s="26"/>
      <c r="B35" s="27"/>
      <c r="C35" s="24"/>
      <c r="D35" s="11" t="s">
        <v>264</v>
      </c>
      <c r="E35" s="13">
        <v>10</v>
      </c>
      <c r="F35" s="22"/>
    </row>
    <row r="36" spans="1:6" ht="15">
      <c r="A36" s="26"/>
      <c r="B36" s="27"/>
      <c r="C36" s="24"/>
      <c r="D36" s="11" t="s">
        <v>265</v>
      </c>
      <c r="E36" s="13">
        <v>10</v>
      </c>
      <c r="F36" s="22"/>
    </row>
    <row r="37" spans="1:6" ht="15">
      <c r="A37" s="26"/>
      <c r="B37" s="27"/>
      <c r="C37" s="24"/>
      <c r="D37" s="11" t="s">
        <v>266</v>
      </c>
      <c r="E37" s="13">
        <v>8</v>
      </c>
      <c r="F37" s="22"/>
    </row>
    <row r="38" spans="1:6" ht="15">
      <c r="A38" s="26"/>
      <c r="B38" s="27"/>
      <c r="C38" s="24"/>
      <c r="D38" s="11" t="s">
        <v>267</v>
      </c>
      <c r="E38" s="13">
        <v>6</v>
      </c>
      <c r="F38" s="22"/>
    </row>
    <row r="39" spans="1:6" ht="15">
      <c r="A39" s="26"/>
      <c r="B39" s="27"/>
      <c r="C39" s="24"/>
      <c r="D39" s="11" t="s">
        <v>268</v>
      </c>
      <c r="E39" s="13">
        <v>3</v>
      </c>
      <c r="F39" s="22"/>
    </row>
    <row r="40" spans="1:6" ht="15">
      <c r="A40" s="26"/>
      <c r="B40" s="27"/>
      <c r="C40" s="24"/>
      <c r="D40" s="11" t="s">
        <v>269</v>
      </c>
      <c r="E40" s="13">
        <v>3</v>
      </c>
      <c r="F40" s="22"/>
    </row>
    <row r="41" spans="1:6" ht="15">
      <c r="A41" s="26"/>
      <c r="B41" s="27"/>
      <c r="C41" s="24"/>
      <c r="D41" s="11" t="s">
        <v>270</v>
      </c>
      <c r="E41" s="13">
        <v>4</v>
      </c>
      <c r="F41" s="22"/>
    </row>
    <row r="42" spans="1:6" ht="15">
      <c r="A42" s="26"/>
      <c r="B42" s="27"/>
      <c r="C42" s="24"/>
      <c r="D42" s="11" t="s">
        <v>271</v>
      </c>
      <c r="E42" s="13">
        <v>2</v>
      </c>
      <c r="F42" s="22"/>
    </row>
    <row r="43" spans="1:6" ht="15">
      <c r="A43" s="26"/>
      <c r="B43" s="27"/>
      <c r="C43" s="24"/>
      <c r="D43" s="11" t="s">
        <v>272</v>
      </c>
      <c r="E43" s="13">
        <v>4</v>
      </c>
      <c r="F43" s="22"/>
    </row>
    <row r="44" spans="1:6" ht="15">
      <c r="A44" s="26"/>
      <c r="B44" s="27"/>
      <c r="C44" s="24"/>
      <c r="D44" s="11" t="s">
        <v>273</v>
      </c>
      <c r="E44" s="13">
        <v>4</v>
      </c>
      <c r="F44" s="22"/>
    </row>
    <row r="45" spans="1:6" ht="15">
      <c r="A45" s="26"/>
      <c r="B45" s="27"/>
      <c r="C45" s="24"/>
      <c r="D45" s="11" t="s">
        <v>274</v>
      </c>
      <c r="E45" s="13">
        <v>31</v>
      </c>
      <c r="F45" s="22"/>
    </row>
    <row r="46" spans="1:6" ht="15">
      <c r="A46" s="26"/>
      <c r="B46" s="27"/>
      <c r="C46" s="24"/>
      <c r="D46" s="11" t="s">
        <v>275</v>
      </c>
      <c r="E46" s="13">
        <v>12</v>
      </c>
      <c r="F46" s="22"/>
    </row>
    <row r="47" spans="1:6" ht="15">
      <c r="A47" s="26"/>
      <c r="B47" s="27"/>
      <c r="C47" s="25"/>
      <c r="D47" s="11" t="s">
        <v>276</v>
      </c>
      <c r="E47" s="13">
        <v>3</v>
      </c>
      <c r="F47" s="22"/>
    </row>
    <row r="48" spans="1:6" ht="15">
      <c r="A48" s="9" t="str">
        <f>TEXT(9781259640957,0)</f>
        <v>9781259640957</v>
      </c>
      <c r="B48" s="9" t="s">
        <v>158</v>
      </c>
      <c r="C48" s="17" t="s">
        <v>159</v>
      </c>
      <c r="D48" s="2"/>
      <c r="E48" s="13">
        <v>12</v>
      </c>
      <c r="F48" s="2" t="s">
        <v>197</v>
      </c>
    </row>
    <row r="49" spans="1:6" ht="15">
      <c r="A49" s="9"/>
      <c r="B49" s="9" t="s">
        <v>198</v>
      </c>
      <c r="C49" s="17" t="s">
        <v>199</v>
      </c>
      <c r="D49" s="2"/>
      <c r="E49" s="13">
        <v>25</v>
      </c>
      <c r="F49" s="2" t="s">
        <v>200</v>
      </c>
    </row>
    <row r="50" spans="1:6" ht="15">
      <c r="A50" s="9"/>
      <c r="B50" s="9"/>
      <c r="C50" s="17" t="s">
        <v>255</v>
      </c>
      <c r="D50" s="2"/>
      <c r="E50" s="13">
        <v>6</v>
      </c>
      <c r="F50" s="10" t="s">
        <v>257</v>
      </c>
    </row>
    <row r="51" spans="4:5" ht="15">
      <c r="D51" s="6" t="s">
        <v>300</v>
      </c>
      <c r="E51" s="4">
        <f>SUM(E7:E50)</f>
        <v>383</v>
      </c>
    </row>
    <row r="57" ht="15">
      <c r="C57" s="5" t="s">
        <v>256</v>
      </c>
    </row>
  </sheetData>
  <sheetProtection/>
  <mergeCells count="8">
    <mergeCell ref="F30:F47"/>
    <mergeCell ref="C30:C47"/>
    <mergeCell ref="A30:A47"/>
    <mergeCell ref="B30:B47"/>
    <mergeCell ref="A8:A29"/>
    <mergeCell ref="B8:B29"/>
    <mergeCell ref="C8:C29"/>
    <mergeCell ref="F7:F2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286"/>
  <sheetViews>
    <sheetView zoomScalePageLayoutView="0" workbookViewId="0" topLeftCell="A1">
      <selection activeCell="A1" sqref="A1"/>
    </sheetView>
  </sheetViews>
  <sheetFormatPr defaultColWidth="9.140625" defaultRowHeight="15"/>
  <cols>
    <col min="1" max="1" width="82.00390625" style="5" customWidth="1"/>
    <col min="2" max="2" width="38.421875" style="0" customWidth="1"/>
    <col min="3" max="3" width="19.57421875" style="0" customWidth="1"/>
    <col min="4" max="4" width="29.421875" style="0" customWidth="1"/>
    <col min="5" max="5" width="11.00390625" style="0" customWidth="1"/>
    <col min="6" max="6" width="82.57421875" style="0" bestFit="1" customWidth="1"/>
  </cols>
  <sheetData>
    <row r="1" spans="1:6" s="3" customFormat="1" ht="15">
      <c r="A1" s="4" t="s">
        <v>849</v>
      </c>
      <c r="B1" s="3" t="s">
        <v>2</v>
      </c>
      <c r="C1" s="3" t="s">
        <v>848</v>
      </c>
      <c r="D1" s="3" t="s">
        <v>847</v>
      </c>
      <c r="E1" s="3" t="s">
        <v>846</v>
      </c>
      <c r="F1" s="3" t="s">
        <v>845</v>
      </c>
    </row>
    <row r="2" spans="1:5" ht="15">
      <c r="A2" t="s">
        <v>844</v>
      </c>
      <c r="D2" s="1">
        <v>41331</v>
      </c>
      <c r="E2" t="s">
        <v>843</v>
      </c>
    </row>
    <row r="3" spans="1:5" ht="15">
      <c r="A3" t="s">
        <v>842</v>
      </c>
      <c r="B3" t="s">
        <v>687</v>
      </c>
      <c r="C3" t="s">
        <v>302</v>
      </c>
      <c r="D3" s="1">
        <v>42692</v>
      </c>
      <c r="E3" t="s">
        <v>841</v>
      </c>
    </row>
    <row r="4" spans="1:5" ht="15">
      <c r="A4" t="s">
        <v>840</v>
      </c>
      <c r="D4" s="1">
        <v>41443</v>
      </c>
      <c r="E4" t="s">
        <v>839</v>
      </c>
    </row>
    <row r="5" spans="1:5" ht="15">
      <c r="A5" t="s">
        <v>838</v>
      </c>
      <c r="B5" t="s">
        <v>664</v>
      </c>
      <c r="C5" t="s">
        <v>61</v>
      </c>
      <c r="D5" s="1">
        <v>42936</v>
      </c>
      <c r="E5" t="s">
        <v>837</v>
      </c>
    </row>
    <row r="6" spans="1:5" ht="15">
      <c r="A6" t="s">
        <v>836</v>
      </c>
      <c r="B6" t="s">
        <v>693</v>
      </c>
      <c r="C6" t="s">
        <v>145</v>
      </c>
      <c r="D6" s="1">
        <v>43643</v>
      </c>
      <c r="E6" t="s">
        <v>835</v>
      </c>
    </row>
    <row r="7" spans="1:5" ht="15">
      <c r="A7" t="s">
        <v>834</v>
      </c>
      <c r="B7" t="s">
        <v>678</v>
      </c>
      <c r="D7" s="1">
        <v>43265</v>
      </c>
      <c r="E7" t="s">
        <v>833</v>
      </c>
    </row>
    <row r="8" spans="1:5" ht="15">
      <c r="A8" t="s">
        <v>832</v>
      </c>
      <c r="B8" t="s">
        <v>664</v>
      </c>
      <c r="C8" t="s">
        <v>61</v>
      </c>
      <c r="D8" s="1">
        <v>42936</v>
      </c>
      <c r="E8" t="s">
        <v>831</v>
      </c>
    </row>
    <row r="9" spans="1:5" ht="15">
      <c r="A9" t="s">
        <v>830</v>
      </c>
      <c r="B9" t="s">
        <v>664</v>
      </c>
      <c r="C9" t="s">
        <v>61</v>
      </c>
      <c r="D9" s="1">
        <v>42936</v>
      </c>
      <c r="E9" t="s">
        <v>829</v>
      </c>
    </row>
    <row r="10" spans="1:5" ht="15">
      <c r="A10" t="s">
        <v>828</v>
      </c>
      <c r="B10" t="s">
        <v>664</v>
      </c>
      <c r="C10" t="s">
        <v>61</v>
      </c>
      <c r="D10" s="1">
        <v>42936</v>
      </c>
      <c r="E10" t="s">
        <v>827</v>
      </c>
    </row>
    <row r="11" spans="1:5" ht="15">
      <c r="A11" t="s">
        <v>826</v>
      </c>
      <c r="B11" t="s">
        <v>664</v>
      </c>
      <c r="C11" t="s">
        <v>61</v>
      </c>
      <c r="D11" s="1">
        <v>42936</v>
      </c>
      <c r="E11" t="s">
        <v>825</v>
      </c>
    </row>
    <row r="12" spans="1:5" ht="15">
      <c r="A12" t="s">
        <v>824</v>
      </c>
      <c r="D12" s="1">
        <v>41331</v>
      </c>
      <c r="E12" t="s">
        <v>823</v>
      </c>
    </row>
    <row r="13" spans="1:5" ht="15">
      <c r="A13" t="s">
        <v>822</v>
      </c>
      <c r="B13" t="s">
        <v>793</v>
      </c>
      <c r="C13" t="s">
        <v>61</v>
      </c>
      <c r="D13" s="1">
        <v>42936</v>
      </c>
      <c r="E13" t="s">
        <v>821</v>
      </c>
    </row>
    <row r="14" spans="1:5" ht="15">
      <c r="A14" t="s">
        <v>820</v>
      </c>
      <c r="B14" t="s">
        <v>675</v>
      </c>
      <c r="C14" t="s">
        <v>674</v>
      </c>
      <c r="D14" s="1">
        <v>43418</v>
      </c>
      <c r="E14" t="s">
        <v>819</v>
      </c>
    </row>
    <row r="15" spans="1:5" ht="15">
      <c r="A15" t="s">
        <v>818</v>
      </c>
      <c r="D15" s="1">
        <v>41443</v>
      </c>
      <c r="E15" t="s">
        <v>817</v>
      </c>
    </row>
    <row r="16" spans="1:5" ht="15">
      <c r="A16" t="s">
        <v>816</v>
      </c>
      <c r="B16" t="s">
        <v>675</v>
      </c>
      <c r="C16" t="s">
        <v>674</v>
      </c>
      <c r="D16" s="1">
        <v>43418</v>
      </c>
      <c r="E16" t="s">
        <v>815</v>
      </c>
    </row>
    <row r="17" spans="1:5" ht="15">
      <c r="A17" t="s">
        <v>814</v>
      </c>
      <c r="B17" t="s">
        <v>675</v>
      </c>
      <c r="C17" t="s">
        <v>674</v>
      </c>
      <c r="D17" s="1">
        <v>43300</v>
      </c>
      <c r="E17" t="s">
        <v>813</v>
      </c>
    </row>
    <row r="18" spans="1:5" ht="15">
      <c r="A18" t="s">
        <v>812</v>
      </c>
      <c r="B18" t="s">
        <v>811</v>
      </c>
      <c r="C18" t="s">
        <v>136</v>
      </c>
      <c r="D18" s="1">
        <v>42583</v>
      </c>
      <c r="E18" t="s">
        <v>810</v>
      </c>
    </row>
    <row r="19" spans="1:5" ht="15">
      <c r="A19" t="s">
        <v>809</v>
      </c>
      <c r="B19" t="s">
        <v>664</v>
      </c>
      <c r="C19" t="s">
        <v>61</v>
      </c>
      <c r="D19" s="1">
        <v>42936</v>
      </c>
      <c r="E19" t="s">
        <v>808</v>
      </c>
    </row>
    <row r="20" spans="1:5" ht="15">
      <c r="A20" t="s">
        <v>807</v>
      </c>
      <c r="B20" t="s">
        <v>693</v>
      </c>
      <c r="C20" t="s">
        <v>145</v>
      </c>
      <c r="D20" s="1">
        <v>43643</v>
      </c>
      <c r="E20" t="s">
        <v>806</v>
      </c>
    </row>
    <row r="21" spans="1:5" ht="15">
      <c r="A21" t="s">
        <v>805</v>
      </c>
      <c r="B21" t="s">
        <v>783</v>
      </c>
      <c r="C21" t="s">
        <v>136</v>
      </c>
      <c r="D21" s="1">
        <v>42583</v>
      </c>
      <c r="E21" t="s">
        <v>804</v>
      </c>
    </row>
    <row r="22" spans="1:5" ht="15">
      <c r="A22" t="s">
        <v>803</v>
      </c>
      <c r="B22" t="s">
        <v>664</v>
      </c>
      <c r="C22" t="s">
        <v>61</v>
      </c>
      <c r="D22" s="1">
        <v>42936</v>
      </c>
      <c r="E22" t="s">
        <v>802</v>
      </c>
    </row>
    <row r="23" spans="1:5" ht="15">
      <c r="A23" t="s">
        <v>801</v>
      </c>
      <c r="B23" t="s">
        <v>675</v>
      </c>
      <c r="C23" t="s">
        <v>674</v>
      </c>
      <c r="D23" s="1">
        <v>43300</v>
      </c>
      <c r="E23" t="s">
        <v>800</v>
      </c>
    </row>
    <row r="24" spans="1:5" ht="15">
      <c r="A24" t="s">
        <v>799</v>
      </c>
      <c r="B24" t="s">
        <v>798</v>
      </c>
      <c r="C24" t="s">
        <v>885</v>
      </c>
      <c r="D24" s="1">
        <v>42583</v>
      </c>
      <c r="E24" t="s">
        <v>797</v>
      </c>
    </row>
    <row r="25" spans="1:5" ht="15">
      <c r="A25" t="s">
        <v>796</v>
      </c>
      <c r="B25" t="s">
        <v>664</v>
      </c>
      <c r="C25" t="s">
        <v>61</v>
      </c>
      <c r="D25" s="1">
        <v>42936</v>
      </c>
      <c r="E25" t="s">
        <v>795</v>
      </c>
    </row>
    <row r="26" spans="1:5" ht="15">
      <c r="A26" t="s">
        <v>794</v>
      </c>
      <c r="B26" t="s">
        <v>793</v>
      </c>
      <c r="C26" t="s">
        <v>61</v>
      </c>
      <c r="D26" s="1">
        <v>42936</v>
      </c>
      <c r="E26" t="s">
        <v>792</v>
      </c>
    </row>
    <row r="27" spans="1:5" ht="15">
      <c r="A27" t="s">
        <v>791</v>
      </c>
      <c r="B27" t="s">
        <v>790</v>
      </c>
      <c r="C27" t="s">
        <v>136</v>
      </c>
      <c r="D27" s="1">
        <v>42583</v>
      </c>
      <c r="E27" t="s">
        <v>789</v>
      </c>
    </row>
    <row r="28" spans="1:5" ht="15">
      <c r="A28" t="s">
        <v>788</v>
      </c>
      <c r="D28" s="1">
        <v>41331</v>
      </c>
      <c r="E28" t="s">
        <v>787</v>
      </c>
    </row>
    <row r="29" spans="1:5" ht="15">
      <c r="A29" t="s">
        <v>786</v>
      </c>
      <c r="B29" t="s">
        <v>687</v>
      </c>
      <c r="C29" t="s">
        <v>302</v>
      </c>
      <c r="D29" s="1">
        <v>42692</v>
      </c>
      <c r="E29" t="s">
        <v>785</v>
      </c>
    </row>
    <row r="30" spans="1:5" ht="15">
      <c r="A30" t="s">
        <v>784</v>
      </c>
      <c r="B30" t="s">
        <v>783</v>
      </c>
      <c r="C30" t="s">
        <v>136</v>
      </c>
      <c r="D30" s="1">
        <v>42583</v>
      </c>
      <c r="E30" t="s">
        <v>782</v>
      </c>
    </row>
    <row r="31" spans="1:5" ht="15">
      <c r="A31" t="s">
        <v>781</v>
      </c>
      <c r="B31" t="s">
        <v>678</v>
      </c>
      <c r="D31" s="1">
        <v>43265</v>
      </c>
      <c r="E31" t="s">
        <v>780</v>
      </c>
    </row>
    <row r="32" spans="1:5" ht="15">
      <c r="A32" t="s">
        <v>779</v>
      </c>
      <c r="D32" s="1">
        <v>41443</v>
      </c>
      <c r="E32" t="s">
        <v>778</v>
      </c>
    </row>
    <row r="33" spans="1:5" ht="15">
      <c r="A33" t="s">
        <v>777</v>
      </c>
      <c r="B33" t="s">
        <v>700</v>
      </c>
      <c r="C33" t="s">
        <v>136</v>
      </c>
      <c r="D33" s="1">
        <v>42583</v>
      </c>
      <c r="E33" t="s">
        <v>776</v>
      </c>
    </row>
    <row r="34" spans="1:5" ht="15">
      <c r="A34" t="s">
        <v>775</v>
      </c>
      <c r="B34" t="s">
        <v>303</v>
      </c>
      <c r="C34" t="s">
        <v>302</v>
      </c>
      <c r="D34" s="1">
        <v>42692</v>
      </c>
      <c r="E34" t="s">
        <v>774</v>
      </c>
    </row>
    <row r="35" spans="1:5" ht="15">
      <c r="A35" t="s">
        <v>773</v>
      </c>
      <c r="B35" t="s">
        <v>772</v>
      </c>
      <c r="C35" t="s">
        <v>58</v>
      </c>
      <c r="D35" s="1">
        <v>43581</v>
      </c>
      <c r="E35" t="s">
        <v>771</v>
      </c>
    </row>
    <row r="36" spans="1:5" ht="15">
      <c r="A36" t="s">
        <v>770</v>
      </c>
      <c r="B36" t="s">
        <v>693</v>
      </c>
      <c r="C36" t="s">
        <v>145</v>
      </c>
      <c r="D36" s="1">
        <v>43643</v>
      </c>
      <c r="E36" t="s">
        <v>769</v>
      </c>
    </row>
    <row r="37" spans="1:5" ht="15">
      <c r="A37" t="s">
        <v>768</v>
      </c>
      <c r="B37" t="s">
        <v>749</v>
      </c>
      <c r="C37" t="s">
        <v>23</v>
      </c>
      <c r="D37" s="1">
        <v>42011</v>
      </c>
      <c r="E37" t="s">
        <v>767</v>
      </c>
    </row>
    <row r="38" spans="1:5" ht="15">
      <c r="A38" t="s">
        <v>766</v>
      </c>
      <c r="B38" t="s">
        <v>749</v>
      </c>
      <c r="C38" t="s">
        <v>23</v>
      </c>
      <c r="D38" s="1">
        <v>42011</v>
      </c>
      <c r="E38" t="s">
        <v>765</v>
      </c>
    </row>
    <row r="39" spans="1:5" ht="15">
      <c r="A39" t="s">
        <v>764</v>
      </c>
      <c r="B39" t="s">
        <v>749</v>
      </c>
      <c r="C39" t="s">
        <v>23</v>
      </c>
      <c r="D39" s="1">
        <v>42011</v>
      </c>
      <c r="E39" t="s">
        <v>763</v>
      </c>
    </row>
    <row r="40" spans="1:5" ht="15">
      <c r="A40" t="s">
        <v>762</v>
      </c>
      <c r="B40" t="s">
        <v>749</v>
      </c>
      <c r="C40" t="s">
        <v>23</v>
      </c>
      <c r="D40" s="1">
        <v>42011</v>
      </c>
      <c r="E40" t="s">
        <v>761</v>
      </c>
    </row>
    <row r="41" spans="1:5" ht="15">
      <c r="A41" t="s">
        <v>760</v>
      </c>
      <c r="B41" t="s">
        <v>749</v>
      </c>
      <c r="C41" t="s">
        <v>23</v>
      </c>
      <c r="D41" s="1">
        <v>42011</v>
      </c>
      <c r="E41" t="s">
        <v>759</v>
      </c>
    </row>
    <row r="42" spans="1:5" ht="15">
      <c r="A42" t="s">
        <v>758</v>
      </c>
      <c r="B42" t="s">
        <v>749</v>
      </c>
      <c r="C42" t="s">
        <v>23</v>
      </c>
      <c r="D42" s="1">
        <v>42011</v>
      </c>
      <c r="E42" t="s">
        <v>757</v>
      </c>
    </row>
    <row r="43" spans="1:5" ht="15">
      <c r="A43" t="s">
        <v>756</v>
      </c>
      <c r="B43" t="s">
        <v>749</v>
      </c>
      <c r="C43" t="s">
        <v>23</v>
      </c>
      <c r="D43" s="1">
        <v>42011</v>
      </c>
      <c r="E43" t="s">
        <v>755</v>
      </c>
    </row>
    <row r="44" spans="1:5" ht="15">
      <c r="A44" t="s">
        <v>754</v>
      </c>
      <c r="B44" t="s">
        <v>749</v>
      </c>
      <c r="C44" t="s">
        <v>23</v>
      </c>
      <c r="D44" s="1">
        <v>42011</v>
      </c>
      <c r="E44" t="s">
        <v>753</v>
      </c>
    </row>
    <row r="45" spans="1:5" ht="15">
      <c r="A45" t="s">
        <v>752</v>
      </c>
      <c r="B45" t="s">
        <v>749</v>
      </c>
      <c r="C45" t="s">
        <v>23</v>
      </c>
      <c r="D45" s="1">
        <v>42011</v>
      </c>
      <c r="E45" t="s">
        <v>751</v>
      </c>
    </row>
    <row r="46" spans="1:5" ht="15">
      <c r="A46" t="s">
        <v>750</v>
      </c>
      <c r="B46" t="s">
        <v>749</v>
      </c>
      <c r="C46" t="s">
        <v>23</v>
      </c>
      <c r="D46" s="1">
        <v>42011</v>
      </c>
      <c r="E46" t="s">
        <v>748</v>
      </c>
    </row>
    <row r="47" spans="1:5" ht="15">
      <c r="A47" t="s">
        <v>747</v>
      </c>
      <c r="B47" t="s">
        <v>693</v>
      </c>
      <c r="C47" t="s">
        <v>145</v>
      </c>
      <c r="D47" s="1">
        <v>43643</v>
      </c>
      <c r="E47" t="s">
        <v>746</v>
      </c>
    </row>
    <row r="48" spans="1:5" ht="15">
      <c r="A48" t="s">
        <v>745</v>
      </c>
      <c r="B48" t="s">
        <v>693</v>
      </c>
      <c r="C48" t="s">
        <v>145</v>
      </c>
      <c r="D48" s="1">
        <v>43643</v>
      </c>
      <c r="E48" t="s">
        <v>744</v>
      </c>
    </row>
    <row r="49" spans="1:5" ht="15">
      <c r="A49" t="s">
        <v>743</v>
      </c>
      <c r="D49" s="1">
        <v>41331</v>
      </c>
      <c r="E49" t="s">
        <v>742</v>
      </c>
    </row>
    <row r="50" spans="1:5" ht="15">
      <c r="A50" t="s">
        <v>741</v>
      </c>
      <c r="B50" t="s">
        <v>700</v>
      </c>
      <c r="C50" t="s">
        <v>136</v>
      </c>
      <c r="D50" s="1">
        <v>42583</v>
      </c>
      <c r="E50" t="s">
        <v>740</v>
      </c>
    </row>
    <row r="51" spans="1:5" ht="15">
      <c r="A51" t="s">
        <v>739</v>
      </c>
      <c r="B51" t="s">
        <v>738</v>
      </c>
      <c r="C51" t="s">
        <v>302</v>
      </c>
      <c r="D51" s="1">
        <v>42692</v>
      </c>
      <c r="E51" t="s">
        <v>737</v>
      </c>
    </row>
    <row r="52" spans="1:5" ht="15">
      <c r="A52" t="s">
        <v>736</v>
      </c>
      <c r="D52" s="1">
        <v>41331</v>
      </c>
      <c r="E52" t="s">
        <v>735</v>
      </c>
    </row>
    <row r="53" spans="1:5" ht="15">
      <c r="A53" t="s">
        <v>734</v>
      </c>
      <c r="D53" s="1">
        <v>41443</v>
      </c>
      <c r="E53" t="s">
        <v>733</v>
      </c>
    </row>
    <row r="54" spans="1:5" ht="15">
      <c r="A54" t="s">
        <v>732</v>
      </c>
      <c r="B54" t="s">
        <v>664</v>
      </c>
      <c r="C54" t="s">
        <v>61</v>
      </c>
      <c r="D54" s="1">
        <v>42936</v>
      </c>
      <c r="E54" t="s">
        <v>731</v>
      </c>
    </row>
    <row r="55" spans="1:5" ht="15">
      <c r="A55" t="s">
        <v>730</v>
      </c>
      <c r="D55" s="1">
        <v>41443</v>
      </c>
      <c r="E55" t="s">
        <v>729</v>
      </c>
    </row>
    <row r="56" spans="1:5" ht="15">
      <c r="A56" t="s">
        <v>728</v>
      </c>
      <c r="B56" t="s">
        <v>727</v>
      </c>
      <c r="C56" t="s">
        <v>136</v>
      </c>
      <c r="D56" s="1">
        <v>42583</v>
      </c>
      <c r="E56" t="s">
        <v>726</v>
      </c>
    </row>
    <row r="57" spans="1:5" ht="15">
      <c r="A57" t="s">
        <v>725</v>
      </c>
      <c r="B57" t="s">
        <v>675</v>
      </c>
      <c r="C57" t="s">
        <v>674</v>
      </c>
      <c r="D57" s="1">
        <v>43336</v>
      </c>
      <c r="E57" t="s">
        <v>724</v>
      </c>
    </row>
    <row r="58" spans="1:5" ht="15">
      <c r="A58" t="s">
        <v>723</v>
      </c>
      <c r="B58" t="s">
        <v>664</v>
      </c>
      <c r="C58" t="s">
        <v>61</v>
      </c>
      <c r="D58" s="1">
        <v>42936</v>
      </c>
      <c r="E58" t="s">
        <v>722</v>
      </c>
    </row>
    <row r="59" spans="1:5" ht="15">
      <c r="A59" t="s">
        <v>721</v>
      </c>
      <c r="B59" t="s">
        <v>675</v>
      </c>
      <c r="C59" t="s">
        <v>674</v>
      </c>
      <c r="D59" s="1">
        <v>43300</v>
      </c>
      <c r="E59" t="s">
        <v>720</v>
      </c>
    </row>
    <row r="60" spans="1:5" ht="15">
      <c r="A60" t="s">
        <v>719</v>
      </c>
      <c r="B60" t="s">
        <v>675</v>
      </c>
      <c r="C60" t="s">
        <v>674</v>
      </c>
      <c r="D60" s="1">
        <v>43336</v>
      </c>
      <c r="E60" t="s">
        <v>718</v>
      </c>
    </row>
    <row r="61" spans="1:5" ht="15">
      <c r="A61" t="s">
        <v>717</v>
      </c>
      <c r="B61" t="s">
        <v>675</v>
      </c>
      <c r="C61" t="s">
        <v>674</v>
      </c>
      <c r="D61" s="1">
        <v>43418</v>
      </c>
      <c r="E61" t="s">
        <v>716</v>
      </c>
    </row>
    <row r="62" spans="1:5" ht="15">
      <c r="A62" t="s">
        <v>715</v>
      </c>
      <c r="B62" t="s">
        <v>675</v>
      </c>
      <c r="C62" t="s">
        <v>674</v>
      </c>
      <c r="D62" s="1">
        <v>43418</v>
      </c>
      <c r="E62" t="s">
        <v>714</v>
      </c>
    </row>
    <row r="63" spans="1:5" ht="15">
      <c r="A63" t="s">
        <v>713</v>
      </c>
      <c r="B63" t="s">
        <v>675</v>
      </c>
      <c r="C63" t="s">
        <v>674</v>
      </c>
      <c r="D63" s="1">
        <v>43363</v>
      </c>
      <c r="E63" t="s">
        <v>712</v>
      </c>
    </row>
    <row r="64" spans="1:5" ht="15">
      <c r="A64" t="s">
        <v>711</v>
      </c>
      <c r="B64" t="s">
        <v>675</v>
      </c>
      <c r="C64" t="s">
        <v>674</v>
      </c>
      <c r="D64" s="1">
        <v>43336</v>
      </c>
      <c r="E64" t="s">
        <v>710</v>
      </c>
    </row>
    <row r="65" spans="1:5" ht="15">
      <c r="A65" t="s">
        <v>709</v>
      </c>
      <c r="B65" t="s">
        <v>675</v>
      </c>
      <c r="C65" t="s">
        <v>674</v>
      </c>
      <c r="D65" s="1">
        <v>43418</v>
      </c>
      <c r="E65" t="s">
        <v>708</v>
      </c>
    </row>
    <row r="66" spans="1:5" ht="15">
      <c r="A66" t="s">
        <v>707</v>
      </c>
      <c r="B66" t="s">
        <v>675</v>
      </c>
      <c r="C66" t="s">
        <v>674</v>
      </c>
      <c r="D66" s="1">
        <v>43336</v>
      </c>
      <c r="E66" t="s">
        <v>706</v>
      </c>
    </row>
    <row r="67" spans="1:5" ht="15">
      <c r="A67" t="s">
        <v>705</v>
      </c>
      <c r="B67" t="s">
        <v>675</v>
      </c>
      <c r="C67" t="s">
        <v>674</v>
      </c>
      <c r="D67" s="1">
        <v>43300</v>
      </c>
      <c r="E67" t="s">
        <v>704</v>
      </c>
    </row>
    <row r="68" spans="1:5" ht="15">
      <c r="A68" t="s">
        <v>703</v>
      </c>
      <c r="B68" t="s">
        <v>675</v>
      </c>
      <c r="C68" t="s">
        <v>674</v>
      </c>
      <c r="D68" s="1">
        <v>43300</v>
      </c>
      <c r="E68" t="s">
        <v>702</v>
      </c>
    </row>
    <row r="69" spans="1:5" ht="15">
      <c r="A69" t="s">
        <v>701</v>
      </c>
      <c r="B69" t="s">
        <v>700</v>
      </c>
      <c r="C69" t="s">
        <v>136</v>
      </c>
      <c r="D69" s="1">
        <v>42583</v>
      </c>
      <c r="E69" t="s">
        <v>699</v>
      </c>
    </row>
    <row r="70" spans="1:5" ht="15">
      <c r="A70" t="s">
        <v>698</v>
      </c>
      <c r="B70" t="s">
        <v>693</v>
      </c>
      <c r="C70" t="s">
        <v>145</v>
      </c>
      <c r="D70" s="1">
        <v>43643</v>
      </c>
      <c r="E70" t="s">
        <v>697</v>
      </c>
    </row>
    <row r="71" spans="1:5" ht="15">
      <c r="A71" t="s">
        <v>696</v>
      </c>
      <c r="B71" t="s">
        <v>693</v>
      </c>
      <c r="C71" t="s">
        <v>145</v>
      </c>
      <c r="D71" s="1">
        <v>43643</v>
      </c>
      <c r="E71" t="s">
        <v>695</v>
      </c>
    </row>
    <row r="72" spans="1:5" ht="15">
      <c r="A72" t="s">
        <v>694</v>
      </c>
      <c r="B72" t="s">
        <v>693</v>
      </c>
      <c r="C72" t="s">
        <v>145</v>
      </c>
      <c r="D72" s="1">
        <v>43643</v>
      </c>
      <c r="E72" t="s">
        <v>692</v>
      </c>
    </row>
    <row r="73" spans="1:5" ht="15">
      <c r="A73" t="s">
        <v>691</v>
      </c>
      <c r="B73" t="s">
        <v>690</v>
      </c>
      <c r="C73" t="s">
        <v>302</v>
      </c>
      <c r="D73" s="1">
        <v>42692</v>
      </c>
      <c r="E73" t="s">
        <v>689</v>
      </c>
    </row>
    <row r="74" spans="1:5" ht="15">
      <c r="A74" t="s">
        <v>688</v>
      </c>
      <c r="B74" t="s">
        <v>687</v>
      </c>
      <c r="C74" t="s">
        <v>302</v>
      </c>
      <c r="D74" s="1">
        <v>42692</v>
      </c>
      <c r="E74" t="s">
        <v>686</v>
      </c>
    </row>
    <row r="75" spans="1:5" ht="15">
      <c r="A75" t="s">
        <v>685</v>
      </c>
      <c r="B75" t="s">
        <v>664</v>
      </c>
      <c r="C75" t="s">
        <v>61</v>
      </c>
      <c r="D75" s="1">
        <v>42936</v>
      </c>
      <c r="E75" t="s">
        <v>684</v>
      </c>
    </row>
    <row r="76" spans="1:5" ht="15">
      <c r="A76" t="s">
        <v>683</v>
      </c>
      <c r="B76" t="s">
        <v>678</v>
      </c>
      <c r="D76" s="1">
        <v>43265</v>
      </c>
      <c r="E76" t="s">
        <v>682</v>
      </c>
    </row>
    <row r="77" spans="1:5" ht="15">
      <c r="A77" t="s">
        <v>681</v>
      </c>
      <c r="B77" t="s">
        <v>678</v>
      </c>
      <c r="D77" s="1">
        <v>43265</v>
      </c>
      <c r="E77" t="s">
        <v>680</v>
      </c>
    </row>
    <row r="78" spans="1:5" ht="15">
      <c r="A78" t="s">
        <v>679</v>
      </c>
      <c r="B78" t="s">
        <v>678</v>
      </c>
      <c r="D78" s="1">
        <v>43265</v>
      </c>
      <c r="E78" t="s">
        <v>677</v>
      </c>
    </row>
    <row r="79" spans="1:5" ht="15">
      <c r="A79" t="s">
        <v>676</v>
      </c>
      <c r="B79" t="s">
        <v>675</v>
      </c>
      <c r="C79" t="s">
        <v>674</v>
      </c>
      <c r="D79" s="1">
        <v>43418</v>
      </c>
      <c r="E79" t="s">
        <v>673</v>
      </c>
    </row>
    <row r="80" spans="1:5" ht="15">
      <c r="A80" t="s">
        <v>672</v>
      </c>
      <c r="D80" s="1">
        <v>41331</v>
      </c>
      <c r="E80" t="s">
        <v>671</v>
      </c>
    </row>
    <row r="81" spans="1:5" ht="15">
      <c r="A81" t="s">
        <v>670</v>
      </c>
      <c r="D81" s="1">
        <v>41443</v>
      </c>
      <c r="E81" t="s">
        <v>669</v>
      </c>
    </row>
    <row r="82" spans="1:5" ht="15">
      <c r="A82" t="s">
        <v>668</v>
      </c>
      <c r="B82" t="s">
        <v>667</v>
      </c>
      <c r="C82" t="s">
        <v>136</v>
      </c>
      <c r="D82" s="1">
        <v>42583</v>
      </c>
      <c r="E82" t="s">
        <v>666</v>
      </c>
    </row>
    <row r="83" spans="1:5" ht="15">
      <c r="A83" t="s">
        <v>665</v>
      </c>
      <c r="B83" t="s">
        <v>664</v>
      </c>
      <c r="C83" t="s">
        <v>61</v>
      </c>
      <c r="D83" s="1">
        <v>42936</v>
      </c>
      <c r="E83" t="s">
        <v>663</v>
      </c>
    </row>
    <row r="84" spans="1:5" ht="15">
      <c r="A84" t="s">
        <v>886</v>
      </c>
      <c r="B84" t="s">
        <v>887</v>
      </c>
      <c r="C84" t="s">
        <v>854</v>
      </c>
      <c r="D84" s="1">
        <v>43588</v>
      </c>
      <c r="E84" t="s">
        <v>888</v>
      </c>
    </row>
    <row r="85" spans="1:5" ht="15">
      <c r="A85" t="s">
        <v>889</v>
      </c>
      <c r="B85" t="s">
        <v>887</v>
      </c>
      <c r="C85" t="s">
        <v>854</v>
      </c>
      <c r="D85" s="1">
        <v>43588</v>
      </c>
      <c r="E85" t="s">
        <v>890</v>
      </c>
    </row>
    <row r="86" spans="1:5" ht="15">
      <c r="A86" t="s">
        <v>891</v>
      </c>
      <c r="B86" t="s">
        <v>887</v>
      </c>
      <c r="C86" t="s">
        <v>854</v>
      </c>
      <c r="D86" s="1">
        <v>43588</v>
      </c>
      <c r="E86" t="s">
        <v>892</v>
      </c>
    </row>
    <row r="87" spans="1:5" ht="15">
      <c r="A87" t="s">
        <v>893</v>
      </c>
      <c r="B87" t="s">
        <v>887</v>
      </c>
      <c r="C87" t="s">
        <v>854</v>
      </c>
      <c r="D87" s="1">
        <v>43588</v>
      </c>
      <c r="E87" t="s">
        <v>894</v>
      </c>
    </row>
    <row r="88" spans="1:5" ht="15">
      <c r="A88" t="s">
        <v>895</v>
      </c>
      <c r="B88" t="s">
        <v>887</v>
      </c>
      <c r="C88" t="s">
        <v>854</v>
      </c>
      <c r="D88" s="1">
        <v>43588</v>
      </c>
      <c r="E88" t="s">
        <v>896</v>
      </c>
    </row>
    <row r="89" spans="1:5" ht="15">
      <c r="A89" t="s">
        <v>897</v>
      </c>
      <c r="B89" t="s">
        <v>887</v>
      </c>
      <c r="C89" t="s">
        <v>854</v>
      </c>
      <c r="D89" s="1">
        <v>43588</v>
      </c>
      <c r="E89" t="s">
        <v>898</v>
      </c>
    </row>
    <row r="90" spans="1:5" ht="15">
      <c r="A90" t="s">
        <v>662</v>
      </c>
      <c r="B90" t="s">
        <v>424</v>
      </c>
      <c r="C90" t="s">
        <v>73</v>
      </c>
      <c r="D90" s="1">
        <v>43472</v>
      </c>
      <c r="E90" t="s">
        <v>661</v>
      </c>
    </row>
    <row r="91" spans="1:5" ht="15">
      <c r="A91" t="s">
        <v>660</v>
      </c>
      <c r="B91" t="s">
        <v>424</v>
      </c>
      <c r="C91" t="s">
        <v>73</v>
      </c>
      <c r="D91" s="1">
        <v>43472</v>
      </c>
      <c r="E91" t="s">
        <v>659</v>
      </c>
    </row>
    <row r="92" spans="1:5" ht="15">
      <c r="A92" t="s">
        <v>899</v>
      </c>
      <c r="B92" t="s">
        <v>887</v>
      </c>
      <c r="C92" t="s">
        <v>854</v>
      </c>
      <c r="D92" s="1">
        <v>43588</v>
      </c>
      <c r="E92" t="s">
        <v>900</v>
      </c>
    </row>
    <row r="93" spans="1:5" ht="15">
      <c r="A93" t="s">
        <v>901</v>
      </c>
      <c r="B93" t="s">
        <v>887</v>
      </c>
      <c r="C93" t="s">
        <v>854</v>
      </c>
      <c r="D93" s="1">
        <v>43588</v>
      </c>
      <c r="E93" t="s">
        <v>902</v>
      </c>
    </row>
    <row r="94" spans="1:5" ht="15">
      <c r="A94" t="s">
        <v>903</v>
      </c>
      <c r="B94" t="s">
        <v>887</v>
      </c>
      <c r="C94" t="s">
        <v>854</v>
      </c>
      <c r="D94" s="1">
        <v>43588</v>
      </c>
      <c r="E94" t="s">
        <v>904</v>
      </c>
    </row>
    <row r="95" spans="1:5" ht="15">
      <c r="A95" t="s">
        <v>905</v>
      </c>
      <c r="B95" t="s">
        <v>887</v>
      </c>
      <c r="C95" t="s">
        <v>854</v>
      </c>
      <c r="D95" s="1">
        <v>43588</v>
      </c>
      <c r="E95" t="s">
        <v>906</v>
      </c>
    </row>
    <row r="96" spans="1:5" ht="15">
      <c r="A96" t="s">
        <v>907</v>
      </c>
      <c r="B96" t="s">
        <v>887</v>
      </c>
      <c r="C96" t="s">
        <v>854</v>
      </c>
      <c r="D96" s="1">
        <v>43588</v>
      </c>
      <c r="E96" t="s">
        <v>908</v>
      </c>
    </row>
    <row r="97" spans="1:5" ht="15">
      <c r="A97" t="s">
        <v>909</v>
      </c>
      <c r="B97" t="s">
        <v>887</v>
      </c>
      <c r="C97" t="s">
        <v>854</v>
      </c>
      <c r="D97" s="1">
        <v>43588</v>
      </c>
      <c r="E97" t="s">
        <v>910</v>
      </c>
    </row>
    <row r="98" spans="1:5" ht="15">
      <c r="A98" t="s">
        <v>911</v>
      </c>
      <c r="B98" t="s">
        <v>887</v>
      </c>
      <c r="C98" t="s">
        <v>854</v>
      </c>
      <c r="D98" s="1">
        <v>43588</v>
      </c>
      <c r="E98" t="s">
        <v>912</v>
      </c>
    </row>
    <row r="99" spans="1:5" ht="15">
      <c r="A99" t="s">
        <v>913</v>
      </c>
      <c r="B99" t="s">
        <v>887</v>
      </c>
      <c r="C99" t="s">
        <v>854</v>
      </c>
      <c r="D99" s="1">
        <v>43588</v>
      </c>
      <c r="E99" t="s">
        <v>914</v>
      </c>
    </row>
    <row r="100" spans="1:5" ht="15">
      <c r="A100" t="s">
        <v>915</v>
      </c>
      <c r="B100" t="s">
        <v>887</v>
      </c>
      <c r="C100" t="s">
        <v>854</v>
      </c>
      <c r="D100" s="1">
        <v>43588</v>
      </c>
      <c r="E100" t="s">
        <v>916</v>
      </c>
    </row>
    <row r="101" spans="1:5" ht="15">
      <c r="A101" t="s">
        <v>917</v>
      </c>
      <c r="B101" t="s">
        <v>887</v>
      </c>
      <c r="C101" t="s">
        <v>854</v>
      </c>
      <c r="D101" s="1">
        <v>43588</v>
      </c>
      <c r="E101" t="s">
        <v>918</v>
      </c>
    </row>
    <row r="102" spans="1:5" ht="15">
      <c r="A102" t="s">
        <v>919</v>
      </c>
      <c r="B102" t="s">
        <v>887</v>
      </c>
      <c r="C102" t="s">
        <v>854</v>
      </c>
      <c r="D102" s="1">
        <v>43588</v>
      </c>
      <c r="E102" t="s">
        <v>920</v>
      </c>
    </row>
    <row r="103" spans="1:5" ht="15">
      <c r="A103" t="s">
        <v>921</v>
      </c>
      <c r="B103" t="s">
        <v>887</v>
      </c>
      <c r="C103" t="s">
        <v>854</v>
      </c>
      <c r="D103" s="1">
        <v>43588</v>
      </c>
      <c r="E103" t="s">
        <v>922</v>
      </c>
    </row>
    <row r="104" spans="1:5" ht="15">
      <c r="A104" t="s">
        <v>923</v>
      </c>
      <c r="B104" t="s">
        <v>887</v>
      </c>
      <c r="C104" t="s">
        <v>854</v>
      </c>
      <c r="D104" s="1">
        <v>43588</v>
      </c>
      <c r="E104" t="s">
        <v>924</v>
      </c>
    </row>
    <row r="105" spans="1:5" ht="15">
      <c r="A105" t="s">
        <v>925</v>
      </c>
      <c r="B105" t="s">
        <v>887</v>
      </c>
      <c r="C105" t="s">
        <v>854</v>
      </c>
      <c r="D105" s="1">
        <v>43588</v>
      </c>
      <c r="E105" t="s">
        <v>926</v>
      </c>
    </row>
    <row r="106" spans="1:5" ht="15">
      <c r="A106" t="s">
        <v>658</v>
      </c>
      <c r="B106" t="s">
        <v>424</v>
      </c>
      <c r="C106" t="s">
        <v>73</v>
      </c>
      <c r="D106" s="1">
        <v>43361</v>
      </c>
      <c r="E106" t="s">
        <v>657</v>
      </c>
    </row>
    <row r="107" spans="1:5" ht="15">
      <c r="A107" t="s">
        <v>656</v>
      </c>
      <c r="B107" t="s">
        <v>424</v>
      </c>
      <c r="C107" t="s">
        <v>73</v>
      </c>
      <c r="D107" s="1">
        <v>43361</v>
      </c>
      <c r="E107" t="s">
        <v>655</v>
      </c>
    </row>
    <row r="108" spans="1:5" ht="15">
      <c r="A108" t="s">
        <v>654</v>
      </c>
      <c r="B108" t="s">
        <v>424</v>
      </c>
      <c r="C108" t="s">
        <v>73</v>
      </c>
      <c r="D108" s="1">
        <v>43361</v>
      </c>
      <c r="E108" t="s">
        <v>653</v>
      </c>
    </row>
    <row r="109" spans="1:5" ht="15">
      <c r="A109" t="s">
        <v>652</v>
      </c>
      <c r="B109" t="s">
        <v>424</v>
      </c>
      <c r="C109" t="s">
        <v>73</v>
      </c>
      <c r="D109" s="1">
        <v>43361</v>
      </c>
      <c r="E109" t="s">
        <v>651</v>
      </c>
    </row>
    <row r="110" spans="1:5" ht="15">
      <c r="A110" t="s">
        <v>650</v>
      </c>
      <c r="B110" t="s">
        <v>424</v>
      </c>
      <c r="C110" t="s">
        <v>73</v>
      </c>
      <c r="D110" s="1">
        <v>43361</v>
      </c>
      <c r="E110" t="s">
        <v>649</v>
      </c>
    </row>
    <row r="111" spans="1:5" ht="15">
      <c r="A111" t="s">
        <v>648</v>
      </c>
      <c r="B111" t="s">
        <v>424</v>
      </c>
      <c r="C111" t="s">
        <v>73</v>
      </c>
      <c r="D111" s="1">
        <v>43361</v>
      </c>
      <c r="E111" t="s">
        <v>647</v>
      </c>
    </row>
    <row r="112" spans="1:5" ht="15">
      <c r="A112" t="s">
        <v>646</v>
      </c>
      <c r="B112" t="s">
        <v>424</v>
      </c>
      <c r="C112" t="s">
        <v>73</v>
      </c>
      <c r="D112" s="1">
        <v>43361</v>
      </c>
      <c r="E112" t="s">
        <v>645</v>
      </c>
    </row>
    <row r="113" spans="1:5" ht="15">
      <c r="A113" t="s">
        <v>644</v>
      </c>
      <c r="B113" t="s">
        <v>424</v>
      </c>
      <c r="C113" t="s">
        <v>73</v>
      </c>
      <c r="D113" s="1">
        <v>43361</v>
      </c>
      <c r="E113" t="s">
        <v>643</v>
      </c>
    </row>
    <row r="114" spans="1:5" ht="15">
      <c r="A114" t="s">
        <v>642</v>
      </c>
      <c r="B114" t="s">
        <v>424</v>
      </c>
      <c r="C114" t="s">
        <v>73</v>
      </c>
      <c r="D114" s="1">
        <v>43559</v>
      </c>
      <c r="E114" t="s">
        <v>641</v>
      </c>
    </row>
    <row r="115" spans="1:5" ht="15">
      <c r="A115" t="s">
        <v>927</v>
      </c>
      <c r="B115" t="s">
        <v>887</v>
      </c>
      <c r="C115" t="s">
        <v>854</v>
      </c>
      <c r="D115" s="1">
        <v>43588</v>
      </c>
      <c r="E115" t="s">
        <v>928</v>
      </c>
    </row>
    <row r="116" spans="1:5" ht="15">
      <c r="A116" t="s">
        <v>929</v>
      </c>
      <c r="B116" t="s">
        <v>887</v>
      </c>
      <c r="C116" t="s">
        <v>854</v>
      </c>
      <c r="D116" s="1">
        <v>43588</v>
      </c>
      <c r="E116" t="s">
        <v>930</v>
      </c>
    </row>
    <row r="117" spans="1:5" ht="15">
      <c r="A117" t="s">
        <v>640</v>
      </c>
      <c r="B117" t="s">
        <v>424</v>
      </c>
      <c r="C117" t="s">
        <v>73</v>
      </c>
      <c r="D117" s="1">
        <v>43361</v>
      </c>
      <c r="E117" t="s">
        <v>639</v>
      </c>
    </row>
    <row r="118" spans="1:5" ht="15">
      <c r="A118" t="s">
        <v>638</v>
      </c>
      <c r="B118" t="s">
        <v>424</v>
      </c>
      <c r="C118" t="s">
        <v>73</v>
      </c>
      <c r="D118" s="1">
        <v>43361</v>
      </c>
      <c r="E118" t="s">
        <v>637</v>
      </c>
    </row>
    <row r="119" spans="1:5" ht="15">
      <c r="A119" t="s">
        <v>636</v>
      </c>
      <c r="B119" t="s">
        <v>424</v>
      </c>
      <c r="C119" t="s">
        <v>73</v>
      </c>
      <c r="D119" s="1">
        <v>43361</v>
      </c>
      <c r="E119" t="s">
        <v>635</v>
      </c>
    </row>
    <row r="120" spans="1:5" ht="15">
      <c r="A120" t="s">
        <v>634</v>
      </c>
      <c r="B120" t="s">
        <v>424</v>
      </c>
      <c r="C120" t="s">
        <v>73</v>
      </c>
      <c r="D120" s="1">
        <v>43361</v>
      </c>
      <c r="E120" t="s">
        <v>633</v>
      </c>
    </row>
    <row r="121" spans="1:5" ht="15">
      <c r="A121" t="s">
        <v>632</v>
      </c>
      <c r="B121" t="s">
        <v>424</v>
      </c>
      <c r="C121" t="s">
        <v>73</v>
      </c>
      <c r="D121" s="1">
        <v>43361</v>
      </c>
      <c r="E121" t="s">
        <v>631</v>
      </c>
    </row>
    <row r="122" spans="1:5" ht="15">
      <c r="A122" t="s">
        <v>630</v>
      </c>
      <c r="B122" t="s">
        <v>424</v>
      </c>
      <c r="C122" t="s">
        <v>73</v>
      </c>
      <c r="D122" s="1">
        <v>43361</v>
      </c>
      <c r="E122" t="s">
        <v>629</v>
      </c>
    </row>
    <row r="123" spans="1:5" ht="15">
      <c r="A123" t="s">
        <v>628</v>
      </c>
      <c r="B123" t="s">
        <v>424</v>
      </c>
      <c r="C123" t="s">
        <v>73</v>
      </c>
      <c r="D123" s="1">
        <v>43893</v>
      </c>
      <c r="E123" t="s">
        <v>931</v>
      </c>
    </row>
    <row r="124" spans="1:5" ht="15">
      <c r="A124" t="s">
        <v>627</v>
      </c>
      <c r="B124" t="s">
        <v>424</v>
      </c>
      <c r="C124" t="s">
        <v>73</v>
      </c>
      <c r="D124" s="1">
        <v>43629</v>
      </c>
      <c r="E124" t="s">
        <v>626</v>
      </c>
    </row>
    <row r="125" spans="1:5" ht="15">
      <c r="A125" t="s">
        <v>625</v>
      </c>
      <c r="B125" t="s">
        <v>424</v>
      </c>
      <c r="C125" t="s">
        <v>73</v>
      </c>
      <c r="D125" s="1">
        <v>43629</v>
      </c>
      <c r="E125" t="s">
        <v>624</v>
      </c>
    </row>
    <row r="126" spans="1:5" ht="15">
      <c r="A126" t="s">
        <v>623</v>
      </c>
      <c r="B126" t="s">
        <v>424</v>
      </c>
      <c r="C126" t="s">
        <v>73</v>
      </c>
      <c r="D126" s="1">
        <v>43629</v>
      </c>
      <c r="E126" t="s">
        <v>622</v>
      </c>
    </row>
    <row r="127" spans="1:5" ht="15">
      <c r="A127" t="s">
        <v>621</v>
      </c>
      <c r="B127" t="s">
        <v>424</v>
      </c>
      <c r="C127" t="s">
        <v>73</v>
      </c>
      <c r="D127" s="1">
        <v>43629</v>
      </c>
      <c r="E127" t="s">
        <v>620</v>
      </c>
    </row>
    <row r="128" spans="1:5" ht="15">
      <c r="A128" t="s">
        <v>619</v>
      </c>
      <c r="B128" t="s">
        <v>424</v>
      </c>
      <c r="C128" t="s">
        <v>73</v>
      </c>
      <c r="D128" s="1">
        <v>43629</v>
      </c>
      <c r="E128" t="s">
        <v>618</v>
      </c>
    </row>
    <row r="129" spans="1:5" ht="15">
      <c r="A129" t="s">
        <v>617</v>
      </c>
      <c r="B129" t="s">
        <v>424</v>
      </c>
      <c r="C129" t="s">
        <v>73</v>
      </c>
      <c r="D129" s="1">
        <v>43629</v>
      </c>
      <c r="E129" t="s">
        <v>616</v>
      </c>
    </row>
    <row r="130" spans="1:5" ht="15">
      <c r="A130" t="s">
        <v>615</v>
      </c>
      <c r="B130" t="s">
        <v>424</v>
      </c>
      <c r="C130" t="s">
        <v>73</v>
      </c>
      <c r="D130" s="1">
        <v>43629</v>
      </c>
      <c r="E130" t="s">
        <v>614</v>
      </c>
    </row>
    <row r="131" spans="1:5" ht="15">
      <c r="A131" t="s">
        <v>613</v>
      </c>
      <c r="B131" t="s">
        <v>424</v>
      </c>
      <c r="C131" t="s">
        <v>73</v>
      </c>
      <c r="D131" s="1">
        <v>43629</v>
      </c>
      <c r="E131" t="s">
        <v>612</v>
      </c>
    </row>
    <row r="132" spans="1:5" ht="15">
      <c r="A132" t="s">
        <v>611</v>
      </c>
      <c r="B132" t="s">
        <v>424</v>
      </c>
      <c r="C132" t="s">
        <v>73</v>
      </c>
      <c r="D132" s="1">
        <v>43629</v>
      </c>
      <c r="E132" t="s">
        <v>610</v>
      </c>
    </row>
    <row r="133" spans="1:5" ht="15">
      <c r="A133" t="s">
        <v>609</v>
      </c>
      <c r="B133" t="s">
        <v>424</v>
      </c>
      <c r="C133" t="s">
        <v>73</v>
      </c>
      <c r="D133" s="1">
        <v>43629</v>
      </c>
      <c r="E133" t="s">
        <v>608</v>
      </c>
    </row>
    <row r="134" spans="1:5" ht="15">
      <c r="A134" t="s">
        <v>607</v>
      </c>
      <c r="B134" t="s">
        <v>424</v>
      </c>
      <c r="C134" t="s">
        <v>73</v>
      </c>
      <c r="D134" s="1">
        <v>43629</v>
      </c>
      <c r="E134" t="s">
        <v>606</v>
      </c>
    </row>
    <row r="135" spans="1:5" ht="15">
      <c r="A135" t="s">
        <v>605</v>
      </c>
      <c r="B135" t="s">
        <v>424</v>
      </c>
      <c r="C135" t="s">
        <v>73</v>
      </c>
      <c r="D135" s="1">
        <v>43629</v>
      </c>
      <c r="E135" t="s">
        <v>604</v>
      </c>
    </row>
    <row r="136" spans="1:5" ht="15">
      <c r="A136" t="s">
        <v>603</v>
      </c>
      <c r="B136" t="s">
        <v>424</v>
      </c>
      <c r="C136" t="s">
        <v>73</v>
      </c>
      <c r="D136" s="1">
        <v>43629</v>
      </c>
      <c r="E136" t="s">
        <v>602</v>
      </c>
    </row>
    <row r="137" spans="1:5" ht="15">
      <c r="A137" t="s">
        <v>601</v>
      </c>
      <c r="B137" t="s">
        <v>424</v>
      </c>
      <c r="C137" t="s">
        <v>73</v>
      </c>
      <c r="D137" s="1">
        <v>43629</v>
      </c>
      <c r="E137" t="s">
        <v>600</v>
      </c>
    </row>
    <row r="138" spans="1:5" ht="15">
      <c r="A138" t="s">
        <v>599</v>
      </c>
      <c r="B138" t="s">
        <v>424</v>
      </c>
      <c r="C138" t="s">
        <v>73</v>
      </c>
      <c r="D138" s="1">
        <v>43629</v>
      </c>
      <c r="E138" t="s">
        <v>598</v>
      </c>
    </row>
    <row r="139" spans="1:5" ht="15">
      <c r="A139" t="s">
        <v>597</v>
      </c>
      <c r="B139" t="s">
        <v>424</v>
      </c>
      <c r="C139" t="s">
        <v>73</v>
      </c>
      <c r="D139" s="1">
        <v>43629</v>
      </c>
      <c r="E139" t="s">
        <v>596</v>
      </c>
    </row>
    <row r="140" spans="1:5" ht="15">
      <c r="A140" t="s">
        <v>595</v>
      </c>
      <c r="B140" t="s">
        <v>424</v>
      </c>
      <c r="C140" t="s">
        <v>73</v>
      </c>
      <c r="D140" s="1">
        <v>43629</v>
      </c>
      <c r="E140" t="s">
        <v>594</v>
      </c>
    </row>
    <row r="141" spans="1:5" ht="15">
      <c r="A141" t="s">
        <v>593</v>
      </c>
      <c r="B141" t="s">
        <v>424</v>
      </c>
      <c r="C141" t="s">
        <v>73</v>
      </c>
      <c r="D141" s="1">
        <v>43629</v>
      </c>
      <c r="E141" t="s">
        <v>592</v>
      </c>
    </row>
    <row r="142" spans="1:5" ht="15">
      <c r="A142" t="s">
        <v>591</v>
      </c>
      <c r="B142" t="s">
        <v>424</v>
      </c>
      <c r="C142" t="s">
        <v>73</v>
      </c>
      <c r="D142" s="1">
        <v>43629</v>
      </c>
      <c r="E142" t="s">
        <v>590</v>
      </c>
    </row>
    <row r="143" spans="1:5" ht="15">
      <c r="A143" t="s">
        <v>589</v>
      </c>
      <c r="B143" t="s">
        <v>424</v>
      </c>
      <c r="C143" t="s">
        <v>73</v>
      </c>
      <c r="D143" s="1">
        <v>43629</v>
      </c>
      <c r="E143" t="s">
        <v>588</v>
      </c>
    </row>
    <row r="144" spans="1:5" ht="15">
      <c r="A144" t="s">
        <v>587</v>
      </c>
      <c r="B144" t="s">
        <v>424</v>
      </c>
      <c r="C144" t="s">
        <v>73</v>
      </c>
      <c r="D144" s="1">
        <v>43629</v>
      </c>
      <c r="E144" t="s">
        <v>586</v>
      </c>
    </row>
    <row r="145" spans="1:5" ht="15">
      <c r="A145" t="s">
        <v>585</v>
      </c>
      <c r="B145" t="s">
        <v>424</v>
      </c>
      <c r="C145" t="s">
        <v>73</v>
      </c>
      <c r="D145" s="1">
        <v>43629</v>
      </c>
      <c r="E145" t="s">
        <v>584</v>
      </c>
    </row>
    <row r="146" spans="1:5" ht="15">
      <c r="A146" t="s">
        <v>583</v>
      </c>
      <c r="B146" t="s">
        <v>424</v>
      </c>
      <c r="C146" t="s">
        <v>73</v>
      </c>
      <c r="D146" s="1">
        <v>43629</v>
      </c>
      <c r="E146" t="s">
        <v>582</v>
      </c>
    </row>
    <row r="147" spans="1:5" ht="15">
      <c r="A147" t="s">
        <v>581</v>
      </c>
      <c r="B147" t="s">
        <v>424</v>
      </c>
      <c r="C147" t="s">
        <v>73</v>
      </c>
      <c r="D147" s="1">
        <v>43629</v>
      </c>
      <c r="E147" t="s">
        <v>580</v>
      </c>
    </row>
    <row r="148" spans="1:5" ht="15">
      <c r="A148" t="s">
        <v>579</v>
      </c>
      <c r="B148" t="s">
        <v>424</v>
      </c>
      <c r="C148" t="s">
        <v>73</v>
      </c>
      <c r="D148" s="1">
        <v>43629</v>
      </c>
      <c r="E148" t="s">
        <v>578</v>
      </c>
    </row>
    <row r="149" spans="1:5" ht="15">
      <c r="A149" t="s">
        <v>577</v>
      </c>
      <c r="B149" t="s">
        <v>424</v>
      </c>
      <c r="C149" t="s">
        <v>73</v>
      </c>
      <c r="D149" s="1">
        <v>43629</v>
      </c>
      <c r="E149" t="s">
        <v>576</v>
      </c>
    </row>
    <row r="150" spans="1:5" ht="15">
      <c r="A150" t="s">
        <v>575</v>
      </c>
      <c r="B150" t="s">
        <v>424</v>
      </c>
      <c r="C150" t="s">
        <v>73</v>
      </c>
      <c r="D150" s="1">
        <v>43629</v>
      </c>
      <c r="E150" t="s">
        <v>574</v>
      </c>
    </row>
    <row r="151" spans="1:5" ht="15">
      <c r="A151" t="s">
        <v>573</v>
      </c>
      <c r="B151" t="s">
        <v>424</v>
      </c>
      <c r="C151" t="s">
        <v>73</v>
      </c>
      <c r="D151" s="1">
        <v>43629</v>
      </c>
      <c r="E151" t="s">
        <v>572</v>
      </c>
    </row>
    <row r="152" spans="1:5" ht="15">
      <c r="A152" t="s">
        <v>571</v>
      </c>
      <c r="B152" t="s">
        <v>424</v>
      </c>
      <c r="C152" t="s">
        <v>73</v>
      </c>
      <c r="D152" s="1">
        <v>43629</v>
      </c>
      <c r="E152" t="s">
        <v>570</v>
      </c>
    </row>
    <row r="153" spans="1:5" ht="15">
      <c r="A153" t="s">
        <v>569</v>
      </c>
      <c r="B153" t="s">
        <v>424</v>
      </c>
      <c r="C153" t="s">
        <v>73</v>
      </c>
      <c r="D153" s="1">
        <v>43629</v>
      </c>
      <c r="E153" t="s">
        <v>568</v>
      </c>
    </row>
    <row r="154" spans="1:5" ht="15">
      <c r="A154" t="s">
        <v>567</v>
      </c>
      <c r="B154" t="s">
        <v>424</v>
      </c>
      <c r="C154" t="s">
        <v>73</v>
      </c>
      <c r="D154" s="1">
        <v>43629</v>
      </c>
      <c r="E154" t="s">
        <v>566</v>
      </c>
    </row>
    <row r="155" spans="1:5" ht="15">
      <c r="A155" t="s">
        <v>565</v>
      </c>
      <c r="B155" t="s">
        <v>424</v>
      </c>
      <c r="C155" t="s">
        <v>73</v>
      </c>
      <c r="D155" s="1">
        <v>43629</v>
      </c>
      <c r="E155" t="s">
        <v>564</v>
      </c>
    </row>
    <row r="156" spans="1:5" ht="15">
      <c r="A156" t="s">
        <v>563</v>
      </c>
      <c r="B156" t="s">
        <v>424</v>
      </c>
      <c r="C156" t="s">
        <v>73</v>
      </c>
      <c r="D156" s="1">
        <v>43629</v>
      </c>
      <c r="E156" t="s">
        <v>562</v>
      </c>
    </row>
    <row r="157" spans="1:5" ht="15">
      <c r="A157" t="s">
        <v>561</v>
      </c>
      <c r="B157" t="s">
        <v>424</v>
      </c>
      <c r="C157" t="s">
        <v>73</v>
      </c>
      <c r="D157" s="1">
        <v>43629</v>
      </c>
      <c r="E157" t="s">
        <v>560</v>
      </c>
    </row>
    <row r="158" spans="1:5" ht="15">
      <c r="A158" t="s">
        <v>559</v>
      </c>
      <c r="B158" t="s">
        <v>424</v>
      </c>
      <c r="C158" t="s">
        <v>73</v>
      </c>
      <c r="D158" s="1">
        <v>43629</v>
      </c>
      <c r="E158" t="s">
        <v>558</v>
      </c>
    </row>
    <row r="159" spans="1:5" ht="15">
      <c r="A159" t="s">
        <v>557</v>
      </c>
      <c r="B159" t="s">
        <v>424</v>
      </c>
      <c r="C159" t="s">
        <v>73</v>
      </c>
      <c r="D159" s="1">
        <v>43629</v>
      </c>
      <c r="E159" t="s">
        <v>556</v>
      </c>
    </row>
    <row r="160" spans="1:5" ht="15">
      <c r="A160" t="s">
        <v>555</v>
      </c>
      <c r="B160" t="s">
        <v>424</v>
      </c>
      <c r="C160" t="s">
        <v>73</v>
      </c>
      <c r="D160" s="1">
        <v>43629</v>
      </c>
      <c r="E160" t="s">
        <v>554</v>
      </c>
    </row>
    <row r="161" spans="1:5" ht="15">
      <c r="A161" t="s">
        <v>553</v>
      </c>
      <c r="B161" t="s">
        <v>424</v>
      </c>
      <c r="C161" t="s">
        <v>73</v>
      </c>
      <c r="D161" s="1">
        <v>43629</v>
      </c>
      <c r="E161" t="s">
        <v>552</v>
      </c>
    </row>
    <row r="162" spans="1:5" ht="15">
      <c r="A162" t="s">
        <v>551</v>
      </c>
      <c r="B162" t="s">
        <v>424</v>
      </c>
      <c r="C162" t="s">
        <v>73</v>
      </c>
      <c r="D162" s="1">
        <v>43629</v>
      </c>
      <c r="E162" t="s">
        <v>550</v>
      </c>
    </row>
    <row r="163" spans="1:5" ht="15">
      <c r="A163" t="s">
        <v>549</v>
      </c>
      <c r="B163" t="s">
        <v>424</v>
      </c>
      <c r="C163" t="s">
        <v>73</v>
      </c>
      <c r="D163" s="1">
        <v>43629</v>
      </c>
      <c r="E163" t="s">
        <v>548</v>
      </c>
    </row>
    <row r="164" spans="1:5" ht="15">
      <c r="A164" t="s">
        <v>547</v>
      </c>
      <c r="B164" t="s">
        <v>424</v>
      </c>
      <c r="C164" t="s">
        <v>73</v>
      </c>
      <c r="D164" s="1">
        <v>43629</v>
      </c>
      <c r="E164" t="s">
        <v>546</v>
      </c>
    </row>
    <row r="165" spans="1:5" ht="15">
      <c r="A165" t="s">
        <v>545</v>
      </c>
      <c r="B165" t="s">
        <v>424</v>
      </c>
      <c r="C165" t="s">
        <v>73</v>
      </c>
      <c r="D165" s="1">
        <v>43629</v>
      </c>
      <c r="E165" t="s">
        <v>544</v>
      </c>
    </row>
    <row r="166" spans="1:5" ht="15">
      <c r="A166" t="s">
        <v>543</v>
      </c>
      <c r="B166" t="s">
        <v>424</v>
      </c>
      <c r="C166" t="s">
        <v>73</v>
      </c>
      <c r="D166" s="1">
        <v>43629</v>
      </c>
      <c r="E166" t="s">
        <v>542</v>
      </c>
    </row>
    <row r="167" spans="1:5" ht="15">
      <c r="A167" t="s">
        <v>541</v>
      </c>
      <c r="B167" t="s">
        <v>424</v>
      </c>
      <c r="C167" t="s">
        <v>73</v>
      </c>
      <c r="D167" s="1">
        <v>43629</v>
      </c>
      <c r="E167" t="s">
        <v>540</v>
      </c>
    </row>
    <row r="168" spans="1:5" ht="15">
      <c r="A168" t="s">
        <v>539</v>
      </c>
      <c r="B168" t="s">
        <v>424</v>
      </c>
      <c r="C168" t="s">
        <v>73</v>
      </c>
      <c r="D168" s="1">
        <v>43629</v>
      </c>
      <c r="E168" t="s">
        <v>538</v>
      </c>
    </row>
    <row r="169" spans="1:5" ht="15">
      <c r="A169" t="s">
        <v>537</v>
      </c>
      <c r="B169" t="s">
        <v>424</v>
      </c>
      <c r="C169" t="s">
        <v>73</v>
      </c>
      <c r="D169" s="1">
        <v>43629</v>
      </c>
      <c r="E169" t="s">
        <v>536</v>
      </c>
    </row>
    <row r="170" spans="1:5" ht="15">
      <c r="A170" t="s">
        <v>535</v>
      </c>
      <c r="B170" t="s">
        <v>424</v>
      </c>
      <c r="C170" t="s">
        <v>73</v>
      </c>
      <c r="D170" s="1">
        <v>43629</v>
      </c>
      <c r="E170" t="s">
        <v>534</v>
      </c>
    </row>
    <row r="171" spans="1:5" ht="15">
      <c r="A171" t="s">
        <v>533</v>
      </c>
      <c r="B171" t="s">
        <v>424</v>
      </c>
      <c r="C171" t="s">
        <v>73</v>
      </c>
      <c r="D171" s="1">
        <v>43629</v>
      </c>
      <c r="E171" t="s">
        <v>532</v>
      </c>
    </row>
    <row r="172" spans="1:5" ht="15">
      <c r="A172" t="s">
        <v>531</v>
      </c>
      <c r="B172" t="s">
        <v>424</v>
      </c>
      <c r="C172" t="s">
        <v>73</v>
      </c>
      <c r="D172" s="1">
        <v>43629</v>
      </c>
      <c r="E172" t="s">
        <v>530</v>
      </c>
    </row>
    <row r="173" spans="1:5" ht="15">
      <c r="A173" t="s">
        <v>529</v>
      </c>
      <c r="B173" t="s">
        <v>424</v>
      </c>
      <c r="C173" t="s">
        <v>73</v>
      </c>
      <c r="D173" s="1">
        <v>43629</v>
      </c>
      <c r="E173" t="s">
        <v>528</v>
      </c>
    </row>
    <row r="174" spans="1:5" ht="15">
      <c r="A174" t="s">
        <v>527</v>
      </c>
      <c r="B174" t="s">
        <v>424</v>
      </c>
      <c r="C174" t="s">
        <v>73</v>
      </c>
      <c r="D174" s="1">
        <v>43629</v>
      </c>
      <c r="E174" t="s">
        <v>526</v>
      </c>
    </row>
    <row r="175" spans="1:5" ht="15">
      <c r="A175" t="s">
        <v>525</v>
      </c>
      <c r="B175" t="s">
        <v>424</v>
      </c>
      <c r="C175" t="s">
        <v>73</v>
      </c>
      <c r="D175" s="1">
        <v>43629</v>
      </c>
      <c r="E175" t="s">
        <v>524</v>
      </c>
    </row>
    <row r="176" spans="1:5" ht="15">
      <c r="A176" t="s">
        <v>523</v>
      </c>
      <c r="B176" t="s">
        <v>424</v>
      </c>
      <c r="C176" t="s">
        <v>73</v>
      </c>
      <c r="D176" s="1">
        <v>43629</v>
      </c>
      <c r="E176" t="s">
        <v>522</v>
      </c>
    </row>
    <row r="177" spans="1:5" ht="15">
      <c r="A177" t="s">
        <v>521</v>
      </c>
      <c r="B177" t="s">
        <v>424</v>
      </c>
      <c r="C177" t="s">
        <v>73</v>
      </c>
      <c r="D177" s="1">
        <v>43629</v>
      </c>
      <c r="E177" t="s">
        <v>520</v>
      </c>
    </row>
    <row r="178" spans="1:5" ht="15">
      <c r="A178" t="s">
        <v>519</v>
      </c>
      <c r="B178" t="s">
        <v>424</v>
      </c>
      <c r="C178" t="s">
        <v>73</v>
      </c>
      <c r="D178" s="1">
        <v>43629</v>
      </c>
      <c r="E178" t="s">
        <v>518</v>
      </c>
    </row>
    <row r="179" spans="1:5" ht="15">
      <c r="A179" t="s">
        <v>517</v>
      </c>
      <c r="B179" t="s">
        <v>424</v>
      </c>
      <c r="C179" t="s">
        <v>73</v>
      </c>
      <c r="D179" s="1">
        <v>43629</v>
      </c>
      <c r="E179" t="s">
        <v>516</v>
      </c>
    </row>
    <row r="180" spans="1:5" ht="15">
      <c r="A180" t="s">
        <v>515</v>
      </c>
      <c r="B180" t="s">
        <v>424</v>
      </c>
      <c r="C180" t="s">
        <v>73</v>
      </c>
      <c r="D180" s="1">
        <v>43629</v>
      </c>
      <c r="E180" t="s">
        <v>514</v>
      </c>
    </row>
    <row r="181" spans="1:5" ht="15">
      <c r="A181" t="s">
        <v>513</v>
      </c>
      <c r="B181" t="s">
        <v>424</v>
      </c>
      <c r="C181" t="s">
        <v>73</v>
      </c>
      <c r="D181" s="1">
        <v>43629</v>
      </c>
      <c r="E181" t="s">
        <v>512</v>
      </c>
    </row>
    <row r="182" spans="1:5" ht="15">
      <c r="A182" t="s">
        <v>511</v>
      </c>
      <c r="B182" t="s">
        <v>424</v>
      </c>
      <c r="C182" t="s">
        <v>73</v>
      </c>
      <c r="D182" s="1">
        <v>43629</v>
      </c>
      <c r="E182" t="s">
        <v>510</v>
      </c>
    </row>
    <row r="183" spans="1:5" ht="15">
      <c r="A183" t="s">
        <v>509</v>
      </c>
      <c r="B183" t="s">
        <v>424</v>
      </c>
      <c r="C183" t="s">
        <v>73</v>
      </c>
      <c r="D183" s="1">
        <v>43629</v>
      </c>
      <c r="E183" t="s">
        <v>508</v>
      </c>
    </row>
    <row r="184" spans="1:5" ht="15">
      <c r="A184" t="s">
        <v>507</v>
      </c>
      <c r="B184" t="s">
        <v>424</v>
      </c>
      <c r="C184" t="s">
        <v>73</v>
      </c>
      <c r="D184" s="1">
        <v>43629</v>
      </c>
      <c r="E184" t="s">
        <v>506</v>
      </c>
    </row>
    <row r="185" spans="1:5" ht="15">
      <c r="A185" t="s">
        <v>505</v>
      </c>
      <c r="B185" t="s">
        <v>424</v>
      </c>
      <c r="C185" t="s">
        <v>73</v>
      </c>
      <c r="D185" s="1">
        <v>43629</v>
      </c>
      <c r="E185" t="s">
        <v>504</v>
      </c>
    </row>
    <row r="186" spans="1:5" ht="15">
      <c r="A186" t="s">
        <v>503</v>
      </c>
      <c r="B186" t="s">
        <v>424</v>
      </c>
      <c r="C186" t="s">
        <v>73</v>
      </c>
      <c r="D186" s="1">
        <v>43629</v>
      </c>
      <c r="E186" t="s">
        <v>502</v>
      </c>
    </row>
    <row r="187" spans="1:5" ht="15">
      <c r="A187" t="s">
        <v>501</v>
      </c>
      <c r="B187" t="s">
        <v>424</v>
      </c>
      <c r="C187" t="s">
        <v>73</v>
      </c>
      <c r="D187" s="1">
        <v>43629</v>
      </c>
      <c r="E187" t="s">
        <v>500</v>
      </c>
    </row>
    <row r="188" spans="1:5" ht="15">
      <c r="A188" t="s">
        <v>499</v>
      </c>
      <c r="B188" t="s">
        <v>424</v>
      </c>
      <c r="C188" t="s">
        <v>73</v>
      </c>
      <c r="D188" s="1">
        <v>43629</v>
      </c>
      <c r="E188" t="s">
        <v>498</v>
      </c>
    </row>
    <row r="189" spans="1:5" ht="15">
      <c r="A189" t="s">
        <v>497</v>
      </c>
      <c r="B189" t="s">
        <v>424</v>
      </c>
      <c r="C189" t="s">
        <v>73</v>
      </c>
      <c r="D189" s="1">
        <v>43629</v>
      </c>
      <c r="E189" t="s">
        <v>496</v>
      </c>
    </row>
    <row r="190" spans="1:5" ht="15">
      <c r="A190" t="s">
        <v>495</v>
      </c>
      <c r="B190" t="s">
        <v>424</v>
      </c>
      <c r="C190" t="s">
        <v>73</v>
      </c>
      <c r="D190" s="1">
        <v>43629</v>
      </c>
      <c r="E190" t="s">
        <v>494</v>
      </c>
    </row>
    <row r="191" spans="1:5" ht="15">
      <c r="A191" t="s">
        <v>493</v>
      </c>
      <c r="B191" t="s">
        <v>424</v>
      </c>
      <c r="C191" t="s">
        <v>73</v>
      </c>
      <c r="D191" s="1">
        <v>43629</v>
      </c>
      <c r="E191" t="s">
        <v>492</v>
      </c>
    </row>
    <row r="192" spans="1:5" ht="15">
      <c r="A192" t="s">
        <v>491</v>
      </c>
      <c r="B192" t="s">
        <v>424</v>
      </c>
      <c r="C192" t="s">
        <v>73</v>
      </c>
      <c r="D192" s="1">
        <v>43629</v>
      </c>
      <c r="E192" t="s">
        <v>490</v>
      </c>
    </row>
    <row r="193" spans="1:5" ht="15">
      <c r="A193" t="s">
        <v>489</v>
      </c>
      <c r="B193" t="s">
        <v>424</v>
      </c>
      <c r="C193" t="s">
        <v>73</v>
      </c>
      <c r="D193" s="1">
        <v>43629</v>
      </c>
      <c r="E193" t="s">
        <v>488</v>
      </c>
    </row>
    <row r="194" spans="1:5" ht="15">
      <c r="A194" t="s">
        <v>487</v>
      </c>
      <c r="B194" t="s">
        <v>424</v>
      </c>
      <c r="C194" t="s">
        <v>73</v>
      </c>
      <c r="D194" s="1">
        <v>43629</v>
      </c>
      <c r="E194" t="s">
        <v>486</v>
      </c>
    </row>
    <row r="195" spans="1:5" ht="15">
      <c r="A195" t="s">
        <v>485</v>
      </c>
      <c r="B195" t="s">
        <v>424</v>
      </c>
      <c r="C195" t="s">
        <v>73</v>
      </c>
      <c r="D195" s="1">
        <v>43629</v>
      </c>
      <c r="E195" t="s">
        <v>484</v>
      </c>
    </row>
    <row r="196" spans="1:5" ht="15">
      <c r="A196" t="s">
        <v>483</v>
      </c>
      <c r="B196" t="s">
        <v>424</v>
      </c>
      <c r="C196" t="s">
        <v>73</v>
      </c>
      <c r="D196" s="1">
        <v>43629</v>
      </c>
      <c r="E196" t="s">
        <v>482</v>
      </c>
    </row>
    <row r="197" spans="1:5" ht="15">
      <c r="A197" t="s">
        <v>481</v>
      </c>
      <c r="B197" t="s">
        <v>424</v>
      </c>
      <c r="C197" t="s">
        <v>73</v>
      </c>
      <c r="D197" s="1">
        <v>43629</v>
      </c>
      <c r="E197" t="s">
        <v>480</v>
      </c>
    </row>
    <row r="198" spans="1:5" ht="15">
      <c r="A198" t="s">
        <v>479</v>
      </c>
      <c r="B198" t="s">
        <v>424</v>
      </c>
      <c r="C198" t="s">
        <v>73</v>
      </c>
      <c r="D198" s="1">
        <v>43629</v>
      </c>
      <c r="E198" t="s">
        <v>478</v>
      </c>
    </row>
    <row r="199" spans="1:5" ht="15">
      <c r="A199" t="s">
        <v>477</v>
      </c>
      <c r="B199" t="s">
        <v>424</v>
      </c>
      <c r="C199" t="s">
        <v>73</v>
      </c>
      <c r="D199" s="1">
        <v>43629</v>
      </c>
      <c r="E199" t="s">
        <v>476</v>
      </c>
    </row>
    <row r="200" spans="1:5" ht="15">
      <c r="A200" t="s">
        <v>475</v>
      </c>
      <c r="B200" t="s">
        <v>424</v>
      </c>
      <c r="C200" t="s">
        <v>73</v>
      </c>
      <c r="D200" s="1">
        <v>43629</v>
      </c>
      <c r="E200" t="s">
        <v>474</v>
      </c>
    </row>
    <row r="201" spans="1:5" ht="15">
      <c r="A201" t="s">
        <v>473</v>
      </c>
      <c r="B201" t="s">
        <v>424</v>
      </c>
      <c r="C201" t="s">
        <v>73</v>
      </c>
      <c r="D201" s="1">
        <v>43629</v>
      </c>
      <c r="E201" t="s">
        <v>472</v>
      </c>
    </row>
    <row r="202" spans="1:5" ht="15">
      <c r="A202" t="s">
        <v>471</v>
      </c>
      <c r="B202" t="s">
        <v>424</v>
      </c>
      <c r="C202" t="s">
        <v>73</v>
      </c>
      <c r="D202" s="1">
        <v>43629</v>
      </c>
      <c r="E202" t="s">
        <v>470</v>
      </c>
    </row>
    <row r="203" spans="1:5" ht="15">
      <c r="A203" t="s">
        <v>469</v>
      </c>
      <c r="B203" t="s">
        <v>424</v>
      </c>
      <c r="C203" t="s">
        <v>73</v>
      </c>
      <c r="D203" s="1">
        <v>43629</v>
      </c>
      <c r="E203" t="s">
        <v>468</v>
      </c>
    </row>
    <row r="204" spans="1:5" ht="15">
      <c r="A204" t="s">
        <v>467</v>
      </c>
      <c r="B204" t="s">
        <v>424</v>
      </c>
      <c r="C204" t="s">
        <v>73</v>
      </c>
      <c r="D204" s="1">
        <v>43629</v>
      </c>
      <c r="E204" t="s">
        <v>466</v>
      </c>
    </row>
    <row r="205" spans="1:5" ht="15">
      <c r="A205" t="s">
        <v>465</v>
      </c>
      <c r="B205" t="s">
        <v>424</v>
      </c>
      <c r="C205" t="s">
        <v>73</v>
      </c>
      <c r="D205" s="1">
        <v>43629</v>
      </c>
      <c r="E205" t="s">
        <v>464</v>
      </c>
    </row>
    <row r="206" spans="1:5" ht="15">
      <c r="A206" t="s">
        <v>463</v>
      </c>
      <c r="B206" t="s">
        <v>424</v>
      </c>
      <c r="C206" t="s">
        <v>73</v>
      </c>
      <c r="D206" s="1">
        <v>43629</v>
      </c>
      <c r="E206" t="s">
        <v>462</v>
      </c>
    </row>
    <row r="207" spans="1:5" ht="15">
      <c r="A207" t="s">
        <v>461</v>
      </c>
      <c r="B207" t="s">
        <v>424</v>
      </c>
      <c r="C207" t="s">
        <v>73</v>
      </c>
      <c r="D207" s="1">
        <v>43629</v>
      </c>
      <c r="E207" t="s">
        <v>460</v>
      </c>
    </row>
    <row r="208" spans="1:5" ht="15">
      <c r="A208" t="s">
        <v>459</v>
      </c>
      <c r="B208" t="s">
        <v>424</v>
      </c>
      <c r="C208" t="s">
        <v>73</v>
      </c>
      <c r="D208" s="1">
        <v>43629</v>
      </c>
      <c r="E208" t="s">
        <v>458</v>
      </c>
    </row>
    <row r="209" spans="1:5" ht="15">
      <c r="A209" t="s">
        <v>457</v>
      </c>
      <c r="B209" t="s">
        <v>424</v>
      </c>
      <c r="C209" t="s">
        <v>73</v>
      </c>
      <c r="D209" s="1">
        <v>43629</v>
      </c>
      <c r="E209" t="s">
        <v>456</v>
      </c>
    </row>
    <row r="210" spans="1:5" ht="15">
      <c r="A210" t="s">
        <v>455</v>
      </c>
      <c r="B210" t="s">
        <v>424</v>
      </c>
      <c r="C210" t="s">
        <v>73</v>
      </c>
      <c r="D210" s="1">
        <v>43629</v>
      </c>
      <c r="E210" t="s">
        <v>454</v>
      </c>
    </row>
    <row r="211" spans="1:5" ht="15">
      <c r="A211" t="s">
        <v>453</v>
      </c>
      <c r="B211" t="s">
        <v>424</v>
      </c>
      <c r="C211" t="s">
        <v>73</v>
      </c>
      <c r="D211" s="1">
        <v>43629</v>
      </c>
      <c r="E211" t="s">
        <v>452</v>
      </c>
    </row>
    <row r="212" spans="1:5" ht="15">
      <c r="A212" t="s">
        <v>451</v>
      </c>
      <c r="B212" t="s">
        <v>424</v>
      </c>
      <c r="C212" t="s">
        <v>73</v>
      </c>
      <c r="D212" s="1">
        <v>43629</v>
      </c>
      <c r="E212" t="s">
        <v>450</v>
      </c>
    </row>
    <row r="213" spans="1:5" ht="15">
      <c r="A213" t="s">
        <v>449</v>
      </c>
      <c r="B213" t="s">
        <v>424</v>
      </c>
      <c r="C213" t="s">
        <v>73</v>
      </c>
      <c r="D213" s="1">
        <v>43629</v>
      </c>
      <c r="E213" t="s">
        <v>448</v>
      </c>
    </row>
    <row r="214" spans="1:5" ht="15">
      <c r="A214" t="s">
        <v>447</v>
      </c>
      <c r="B214" t="s">
        <v>424</v>
      </c>
      <c r="C214" t="s">
        <v>73</v>
      </c>
      <c r="D214" s="1">
        <v>43630</v>
      </c>
      <c r="E214" t="s">
        <v>446</v>
      </c>
    </row>
    <row r="215" spans="1:5" ht="15">
      <c r="A215" t="s">
        <v>445</v>
      </c>
      <c r="B215" t="s">
        <v>424</v>
      </c>
      <c r="C215" t="s">
        <v>73</v>
      </c>
      <c r="D215" s="1">
        <v>43630</v>
      </c>
      <c r="E215" t="s">
        <v>444</v>
      </c>
    </row>
    <row r="216" spans="1:5" ht="15">
      <c r="A216" t="s">
        <v>443</v>
      </c>
      <c r="B216" t="s">
        <v>424</v>
      </c>
      <c r="C216" t="s">
        <v>73</v>
      </c>
      <c r="D216" s="1">
        <v>43630</v>
      </c>
      <c r="E216" t="s">
        <v>442</v>
      </c>
    </row>
    <row r="217" spans="1:5" ht="15">
      <c r="A217" t="s">
        <v>441</v>
      </c>
      <c r="B217" t="s">
        <v>424</v>
      </c>
      <c r="C217" t="s">
        <v>73</v>
      </c>
      <c r="D217" s="1">
        <v>43630</v>
      </c>
      <c r="E217" t="s">
        <v>440</v>
      </c>
    </row>
    <row r="218" spans="1:5" ht="15">
      <c r="A218" t="s">
        <v>439</v>
      </c>
      <c r="B218" t="s">
        <v>424</v>
      </c>
      <c r="C218" t="s">
        <v>73</v>
      </c>
      <c r="D218" s="1">
        <v>43630</v>
      </c>
      <c r="E218" t="s">
        <v>438</v>
      </c>
    </row>
    <row r="219" spans="1:5" ht="15">
      <c r="A219" t="s">
        <v>437</v>
      </c>
      <c r="B219" t="s">
        <v>424</v>
      </c>
      <c r="C219" t="s">
        <v>73</v>
      </c>
      <c r="D219" s="1">
        <v>43630</v>
      </c>
      <c r="E219" t="s">
        <v>436</v>
      </c>
    </row>
    <row r="220" spans="1:5" ht="15">
      <c r="A220" t="s">
        <v>435</v>
      </c>
      <c r="B220" t="s">
        <v>424</v>
      </c>
      <c r="C220" t="s">
        <v>73</v>
      </c>
      <c r="D220" s="1">
        <v>43630</v>
      </c>
      <c r="E220" t="s">
        <v>434</v>
      </c>
    </row>
    <row r="221" spans="1:5" ht="15">
      <c r="A221" t="s">
        <v>433</v>
      </c>
      <c r="B221" t="s">
        <v>424</v>
      </c>
      <c r="C221" t="s">
        <v>73</v>
      </c>
      <c r="D221" s="1">
        <v>43630</v>
      </c>
      <c r="E221" t="s">
        <v>432</v>
      </c>
    </row>
    <row r="222" spans="1:5" ht="15">
      <c r="A222" t="s">
        <v>431</v>
      </c>
      <c r="B222" t="s">
        <v>424</v>
      </c>
      <c r="C222" t="s">
        <v>73</v>
      </c>
      <c r="D222" s="1">
        <v>43630</v>
      </c>
      <c r="E222" t="s">
        <v>430</v>
      </c>
    </row>
    <row r="223" spans="1:5" ht="15">
      <c r="A223" t="s">
        <v>429</v>
      </c>
      <c r="B223" t="s">
        <v>424</v>
      </c>
      <c r="C223" t="s">
        <v>73</v>
      </c>
      <c r="D223" s="1">
        <v>43630</v>
      </c>
      <c r="E223" t="s">
        <v>428</v>
      </c>
    </row>
    <row r="224" spans="1:5" ht="15">
      <c r="A224" t="s">
        <v>427</v>
      </c>
      <c r="B224" t="s">
        <v>424</v>
      </c>
      <c r="C224" t="s">
        <v>73</v>
      </c>
      <c r="D224" s="1">
        <v>43630</v>
      </c>
      <c r="E224" t="s">
        <v>426</v>
      </c>
    </row>
    <row r="225" spans="1:5" ht="15">
      <c r="A225" t="s">
        <v>425</v>
      </c>
      <c r="B225" t="s">
        <v>424</v>
      </c>
      <c r="C225" t="s">
        <v>73</v>
      </c>
      <c r="D225" s="1">
        <v>43630</v>
      </c>
      <c r="E225" t="s">
        <v>423</v>
      </c>
    </row>
    <row r="226" spans="1:5" ht="15">
      <c r="A226" t="s">
        <v>422</v>
      </c>
      <c r="B226" t="s">
        <v>424</v>
      </c>
      <c r="C226" t="s">
        <v>73</v>
      </c>
      <c r="D226" s="1">
        <v>43630</v>
      </c>
      <c r="E226" t="s">
        <v>421</v>
      </c>
    </row>
    <row r="227" spans="1:5" ht="15">
      <c r="A227" t="s">
        <v>932</v>
      </c>
      <c r="B227" t="s">
        <v>424</v>
      </c>
      <c r="C227" t="s">
        <v>73</v>
      </c>
      <c r="D227" s="1">
        <v>43630</v>
      </c>
      <c r="E227" t="s">
        <v>933</v>
      </c>
    </row>
    <row r="228" spans="1:5" ht="15">
      <c r="A228" t="s">
        <v>420</v>
      </c>
      <c r="B228" t="s">
        <v>424</v>
      </c>
      <c r="C228" t="s">
        <v>73</v>
      </c>
      <c r="D228" s="1">
        <v>43630</v>
      </c>
      <c r="E228" t="s">
        <v>419</v>
      </c>
    </row>
    <row r="229" spans="1:5" ht="15">
      <c r="A229" t="s">
        <v>418</v>
      </c>
      <c r="B229" t="s">
        <v>424</v>
      </c>
      <c r="C229" t="s">
        <v>73</v>
      </c>
      <c r="D229" s="1">
        <v>43630</v>
      </c>
      <c r="E229" t="s">
        <v>417</v>
      </c>
    </row>
    <row r="230" spans="1:5" ht="15">
      <c r="A230" t="s">
        <v>416</v>
      </c>
      <c r="B230" t="s">
        <v>424</v>
      </c>
      <c r="C230" t="s">
        <v>73</v>
      </c>
      <c r="D230" s="1">
        <v>43630</v>
      </c>
      <c r="E230" t="s">
        <v>415</v>
      </c>
    </row>
    <row r="231" spans="1:5" ht="15">
      <c r="A231" t="s">
        <v>414</v>
      </c>
      <c r="B231" t="s">
        <v>424</v>
      </c>
      <c r="C231" t="s">
        <v>73</v>
      </c>
      <c r="D231" s="1">
        <v>43605</v>
      </c>
      <c r="E231" t="s">
        <v>413</v>
      </c>
    </row>
    <row r="232" spans="1:5" ht="15">
      <c r="A232" t="s">
        <v>412</v>
      </c>
      <c r="B232" t="s">
        <v>424</v>
      </c>
      <c r="C232" t="s">
        <v>73</v>
      </c>
      <c r="D232" s="1">
        <v>43605</v>
      </c>
      <c r="E232" t="s">
        <v>411</v>
      </c>
    </row>
    <row r="233" spans="1:5" ht="15">
      <c r="A233" t="s">
        <v>410</v>
      </c>
      <c r="B233" t="s">
        <v>424</v>
      </c>
      <c r="C233" t="s">
        <v>73</v>
      </c>
      <c r="D233" s="1">
        <v>43605</v>
      </c>
      <c r="E233" t="s">
        <v>409</v>
      </c>
    </row>
    <row r="234" spans="1:5" ht="15">
      <c r="A234" t="s">
        <v>408</v>
      </c>
      <c r="B234" t="s">
        <v>424</v>
      </c>
      <c r="C234" t="s">
        <v>73</v>
      </c>
      <c r="D234" s="1">
        <v>43605</v>
      </c>
      <c r="E234" t="s">
        <v>407</v>
      </c>
    </row>
    <row r="235" spans="1:5" ht="15">
      <c r="A235" t="s">
        <v>406</v>
      </c>
      <c r="B235" t="s">
        <v>424</v>
      </c>
      <c r="C235" t="s">
        <v>73</v>
      </c>
      <c r="D235" s="1">
        <v>43605</v>
      </c>
      <c r="E235" t="s">
        <v>405</v>
      </c>
    </row>
    <row r="236" spans="1:5" ht="15">
      <c r="A236" t="s">
        <v>404</v>
      </c>
      <c r="B236" t="s">
        <v>424</v>
      </c>
      <c r="C236" t="s">
        <v>73</v>
      </c>
      <c r="D236" s="1">
        <v>43605</v>
      </c>
      <c r="E236" t="s">
        <v>403</v>
      </c>
    </row>
    <row r="237" spans="1:5" ht="15">
      <c r="A237" t="s">
        <v>402</v>
      </c>
      <c r="B237" t="s">
        <v>424</v>
      </c>
      <c r="C237" t="s">
        <v>73</v>
      </c>
      <c r="D237" s="1">
        <v>43605</v>
      </c>
      <c r="E237" t="s">
        <v>401</v>
      </c>
    </row>
    <row r="238" spans="1:5" ht="15">
      <c r="A238" t="s">
        <v>400</v>
      </c>
      <c r="B238" t="s">
        <v>424</v>
      </c>
      <c r="C238" t="s">
        <v>73</v>
      </c>
      <c r="D238" s="1">
        <v>43605</v>
      </c>
      <c r="E238" t="s">
        <v>399</v>
      </c>
    </row>
    <row r="239" spans="1:5" ht="15">
      <c r="A239" t="s">
        <v>398</v>
      </c>
      <c r="B239" t="s">
        <v>424</v>
      </c>
      <c r="C239" t="s">
        <v>73</v>
      </c>
      <c r="D239" s="1">
        <v>43605</v>
      </c>
      <c r="E239" t="s">
        <v>397</v>
      </c>
    </row>
    <row r="240" spans="1:5" ht="15">
      <c r="A240" t="s">
        <v>396</v>
      </c>
      <c r="B240" t="s">
        <v>424</v>
      </c>
      <c r="C240" t="s">
        <v>73</v>
      </c>
      <c r="D240" s="1">
        <v>43605</v>
      </c>
      <c r="E240" t="s">
        <v>395</v>
      </c>
    </row>
    <row r="241" spans="1:5" ht="15">
      <c r="A241" t="s">
        <v>394</v>
      </c>
      <c r="B241" t="s">
        <v>424</v>
      </c>
      <c r="C241" t="s">
        <v>73</v>
      </c>
      <c r="D241" s="1">
        <v>43605</v>
      </c>
      <c r="E241" t="s">
        <v>393</v>
      </c>
    </row>
    <row r="242" spans="1:5" ht="15">
      <c r="A242" t="s">
        <v>392</v>
      </c>
      <c r="B242" t="s">
        <v>424</v>
      </c>
      <c r="C242" t="s">
        <v>73</v>
      </c>
      <c r="D242" s="1">
        <v>43605</v>
      </c>
      <c r="E242" t="s">
        <v>391</v>
      </c>
    </row>
    <row r="243" spans="1:5" ht="15">
      <c r="A243" t="s">
        <v>390</v>
      </c>
      <c r="B243" t="s">
        <v>424</v>
      </c>
      <c r="C243" t="s">
        <v>73</v>
      </c>
      <c r="D243" s="1">
        <v>43605</v>
      </c>
      <c r="E243" t="s">
        <v>389</v>
      </c>
    </row>
    <row r="244" spans="1:5" ht="15">
      <c r="A244" t="s">
        <v>388</v>
      </c>
      <c r="B244" t="s">
        <v>424</v>
      </c>
      <c r="C244" t="s">
        <v>73</v>
      </c>
      <c r="D244" s="1">
        <v>43605</v>
      </c>
      <c r="E244" t="s">
        <v>387</v>
      </c>
    </row>
    <row r="245" spans="1:5" ht="15">
      <c r="A245" t="s">
        <v>386</v>
      </c>
      <c r="B245" t="s">
        <v>424</v>
      </c>
      <c r="C245" t="s">
        <v>73</v>
      </c>
      <c r="D245" s="1">
        <v>43605</v>
      </c>
      <c r="E245" t="s">
        <v>385</v>
      </c>
    </row>
    <row r="246" spans="1:5" ht="15">
      <c r="A246" t="s">
        <v>384</v>
      </c>
      <c r="B246" t="s">
        <v>424</v>
      </c>
      <c r="C246" t="s">
        <v>73</v>
      </c>
      <c r="D246" s="1">
        <v>43605</v>
      </c>
      <c r="E246" t="s">
        <v>383</v>
      </c>
    </row>
    <row r="247" spans="1:5" ht="15">
      <c r="A247" t="s">
        <v>382</v>
      </c>
      <c r="B247" t="s">
        <v>424</v>
      </c>
      <c r="C247" t="s">
        <v>73</v>
      </c>
      <c r="D247" s="1">
        <v>43605</v>
      </c>
      <c r="E247" t="s">
        <v>381</v>
      </c>
    </row>
    <row r="248" spans="1:5" ht="15">
      <c r="A248" t="s">
        <v>380</v>
      </c>
      <c r="B248" t="s">
        <v>424</v>
      </c>
      <c r="C248" t="s">
        <v>73</v>
      </c>
      <c r="D248" s="1">
        <v>43605</v>
      </c>
      <c r="E248" t="s">
        <v>379</v>
      </c>
    </row>
    <row r="249" spans="1:5" ht="15">
      <c r="A249" t="s">
        <v>378</v>
      </c>
      <c r="B249" t="s">
        <v>424</v>
      </c>
      <c r="C249" t="s">
        <v>73</v>
      </c>
      <c r="D249" s="1">
        <v>43605</v>
      </c>
      <c r="E249" t="s">
        <v>377</v>
      </c>
    </row>
    <row r="250" spans="1:5" ht="15">
      <c r="A250" t="s">
        <v>376</v>
      </c>
      <c r="B250" t="s">
        <v>424</v>
      </c>
      <c r="C250" t="s">
        <v>73</v>
      </c>
      <c r="D250" s="1">
        <v>43605</v>
      </c>
      <c r="E250" t="s">
        <v>375</v>
      </c>
    </row>
    <row r="251" spans="1:5" ht="15">
      <c r="A251" t="s">
        <v>374</v>
      </c>
      <c r="B251" t="s">
        <v>424</v>
      </c>
      <c r="C251" t="s">
        <v>73</v>
      </c>
      <c r="D251" s="1">
        <v>43605</v>
      </c>
      <c r="E251" t="s">
        <v>373</v>
      </c>
    </row>
    <row r="252" spans="1:5" ht="15">
      <c r="A252" t="s">
        <v>372</v>
      </c>
      <c r="B252" t="s">
        <v>424</v>
      </c>
      <c r="C252" t="s">
        <v>73</v>
      </c>
      <c r="D252" s="1">
        <v>43605</v>
      </c>
      <c r="E252" t="s">
        <v>371</v>
      </c>
    </row>
    <row r="253" spans="1:5" ht="15">
      <c r="A253" t="s">
        <v>370</v>
      </c>
      <c r="B253" t="s">
        <v>424</v>
      </c>
      <c r="C253" t="s">
        <v>73</v>
      </c>
      <c r="D253" s="1">
        <v>43605</v>
      </c>
      <c r="E253" t="s">
        <v>369</v>
      </c>
    </row>
    <row r="254" spans="1:5" ht="15">
      <c r="A254" t="s">
        <v>368</v>
      </c>
      <c r="B254" t="s">
        <v>424</v>
      </c>
      <c r="C254" t="s">
        <v>73</v>
      </c>
      <c r="D254" s="1">
        <v>43605</v>
      </c>
      <c r="E254" t="s">
        <v>367</v>
      </c>
    </row>
    <row r="255" spans="1:5" ht="15">
      <c r="A255" t="s">
        <v>366</v>
      </c>
      <c r="B255" t="s">
        <v>424</v>
      </c>
      <c r="C255" t="s">
        <v>73</v>
      </c>
      <c r="D255" s="1">
        <v>43605</v>
      </c>
      <c r="E255" t="s">
        <v>365</v>
      </c>
    </row>
    <row r="256" spans="1:5" ht="15">
      <c r="A256" t="s">
        <v>364</v>
      </c>
      <c r="B256" t="s">
        <v>424</v>
      </c>
      <c r="C256" t="s">
        <v>73</v>
      </c>
      <c r="D256" s="1">
        <v>43605</v>
      </c>
      <c r="E256" t="s">
        <v>363</v>
      </c>
    </row>
    <row r="257" spans="1:5" ht="15">
      <c r="A257" t="s">
        <v>362</v>
      </c>
      <c r="B257" t="s">
        <v>424</v>
      </c>
      <c r="C257" t="s">
        <v>73</v>
      </c>
      <c r="D257" s="1">
        <v>43605</v>
      </c>
      <c r="E257" t="s">
        <v>361</v>
      </c>
    </row>
    <row r="258" spans="1:5" ht="15">
      <c r="A258" t="s">
        <v>360</v>
      </c>
      <c r="B258" t="s">
        <v>424</v>
      </c>
      <c r="C258" t="s">
        <v>73</v>
      </c>
      <c r="D258" s="1">
        <v>43605</v>
      </c>
      <c r="E258" t="s">
        <v>359</v>
      </c>
    </row>
    <row r="259" spans="1:5" ht="15">
      <c r="A259" t="s">
        <v>358</v>
      </c>
      <c r="B259" t="s">
        <v>424</v>
      </c>
      <c r="C259" t="s">
        <v>73</v>
      </c>
      <c r="D259" s="1">
        <v>43605</v>
      </c>
      <c r="E259" t="s">
        <v>357</v>
      </c>
    </row>
    <row r="260" spans="1:5" ht="15">
      <c r="A260" t="s">
        <v>356</v>
      </c>
      <c r="B260" t="s">
        <v>424</v>
      </c>
      <c r="C260" t="s">
        <v>73</v>
      </c>
      <c r="D260" s="1">
        <v>43605</v>
      </c>
      <c r="E260" t="s">
        <v>355</v>
      </c>
    </row>
    <row r="261" spans="1:5" ht="15">
      <c r="A261" t="s">
        <v>354</v>
      </c>
      <c r="B261" t="s">
        <v>424</v>
      </c>
      <c r="C261" t="s">
        <v>73</v>
      </c>
      <c r="D261" s="1">
        <v>43605</v>
      </c>
      <c r="E261" t="s">
        <v>353</v>
      </c>
    </row>
    <row r="262" spans="1:5" ht="15">
      <c r="A262" t="s">
        <v>352</v>
      </c>
      <c r="B262" t="s">
        <v>424</v>
      </c>
      <c r="C262" t="s">
        <v>73</v>
      </c>
      <c r="D262" s="1">
        <v>43605</v>
      </c>
      <c r="E262" t="s">
        <v>351</v>
      </c>
    </row>
    <row r="263" spans="1:5" ht="15">
      <c r="A263" t="s">
        <v>350</v>
      </c>
      <c r="B263" t="s">
        <v>424</v>
      </c>
      <c r="C263" t="s">
        <v>73</v>
      </c>
      <c r="D263" s="1">
        <v>43605</v>
      </c>
      <c r="E263" t="s">
        <v>349</v>
      </c>
    </row>
    <row r="264" spans="1:5" ht="15">
      <c r="A264" t="s">
        <v>348</v>
      </c>
      <c r="B264" t="s">
        <v>424</v>
      </c>
      <c r="C264" t="s">
        <v>73</v>
      </c>
      <c r="D264" s="1">
        <v>43605</v>
      </c>
      <c r="E264" t="s">
        <v>347</v>
      </c>
    </row>
    <row r="265" spans="1:5" ht="15">
      <c r="A265" t="s">
        <v>346</v>
      </c>
      <c r="B265" t="s">
        <v>424</v>
      </c>
      <c r="C265" t="s">
        <v>73</v>
      </c>
      <c r="D265" s="1">
        <v>43605</v>
      </c>
      <c r="E265" t="s">
        <v>345</v>
      </c>
    </row>
    <row r="266" spans="1:5" ht="15">
      <c r="A266" t="s">
        <v>344</v>
      </c>
      <c r="B266" t="s">
        <v>424</v>
      </c>
      <c r="C266" t="s">
        <v>73</v>
      </c>
      <c r="D266" s="1">
        <v>43605</v>
      </c>
      <c r="E266" t="s">
        <v>343</v>
      </c>
    </row>
    <row r="267" spans="1:5" ht="15">
      <c r="A267" t="s">
        <v>342</v>
      </c>
      <c r="B267" t="s">
        <v>424</v>
      </c>
      <c r="C267" t="s">
        <v>73</v>
      </c>
      <c r="D267" s="1">
        <v>43605</v>
      </c>
      <c r="E267" t="s">
        <v>341</v>
      </c>
    </row>
    <row r="268" spans="1:5" ht="15">
      <c r="A268" t="s">
        <v>340</v>
      </c>
      <c r="B268" t="s">
        <v>424</v>
      </c>
      <c r="C268" t="s">
        <v>73</v>
      </c>
      <c r="D268" s="1">
        <v>43605</v>
      </c>
      <c r="E268" t="s">
        <v>339</v>
      </c>
    </row>
    <row r="269" spans="1:5" ht="15">
      <c r="A269" t="s">
        <v>338</v>
      </c>
      <c r="B269" t="s">
        <v>424</v>
      </c>
      <c r="C269" t="s">
        <v>73</v>
      </c>
      <c r="D269" s="1">
        <v>43605</v>
      </c>
      <c r="E269" t="s">
        <v>337</v>
      </c>
    </row>
    <row r="270" spans="1:5" ht="15">
      <c r="A270" t="s">
        <v>336</v>
      </c>
      <c r="B270" t="s">
        <v>424</v>
      </c>
      <c r="C270" t="s">
        <v>73</v>
      </c>
      <c r="D270" s="1">
        <v>43605</v>
      </c>
      <c r="E270" t="s">
        <v>335</v>
      </c>
    </row>
    <row r="271" spans="1:5" ht="15">
      <c r="A271" t="s">
        <v>334</v>
      </c>
      <c r="B271" t="s">
        <v>424</v>
      </c>
      <c r="C271" t="s">
        <v>73</v>
      </c>
      <c r="D271" s="1">
        <v>43605</v>
      </c>
      <c r="E271" t="s">
        <v>333</v>
      </c>
    </row>
    <row r="272" spans="1:5" ht="15">
      <c r="A272" t="s">
        <v>332</v>
      </c>
      <c r="B272" t="s">
        <v>424</v>
      </c>
      <c r="C272" t="s">
        <v>73</v>
      </c>
      <c r="D272" s="1">
        <v>43605</v>
      </c>
      <c r="E272" t="s">
        <v>331</v>
      </c>
    </row>
    <row r="273" spans="1:5" ht="15">
      <c r="A273" t="s">
        <v>330</v>
      </c>
      <c r="B273" t="s">
        <v>424</v>
      </c>
      <c r="C273" t="s">
        <v>73</v>
      </c>
      <c r="D273" s="1">
        <v>43605</v>
      </c>
      <c r="E273" t="s">
        <v>329</v>
      </c>
    </row>
    <row r="274" spans="1:5" ht="15">
      <c r="A274" t="s">
        <v>328</v>
      </c>
      <c r="B274" t="s">
        <v>424</v>
      </c>
      <c r="C274" t="s">
        <v>73</v>
      </c>
      <c r="D274" s="1">
        <v>43605</v>
      </c>
      <c r="E274" t="s">
        <v>327</v>
      </c>
    </row>
    <row r="275" spans="1:5" ht="15">
      <c r="A275" t="s">
        <v>326</v>
      </c>
      <c r="B275" t="s">
        <v>424</v>
      </c>
      <c r="C275" t="s">
        <v>73</v>
      </c>
      <c r="D275" s="1">
        <v>43605</v>
      </c>
      <c r="E275" t="s">
        <v>325</v>
      </c>
    </row>
    <row r="276" spans="1:5" ht="15">
      <c r="A276" t="s">
        <v>324</v>
      </c>
      <c r="B276" t="s">
        <v>424</v>
      </c>
      <c r="C276" t="s">
        <v>73</v>
      </c>
      <c r="D276" s="1">
        <v>43605</v>
      </c>
      <c r="E276" t="s">
        <v>323</v>
      </c>
    </row>
    <row r="277" spans="1:5" ht="15">
      <c r="A277" t="s">
        <v>322</v>
      </c>
      <c r="B277" t="s">
        <v>424</v>
      </c>
      <c r="C277" t="s">
        <v>73</v>
      </c>
      <c r="D277" s="1">
        <v>43605</v>
      </c>
      <c r="E277" t="s">
        <v>321</v>
      </c>
    </row>
    <row r="278" spans="1:5" ht="15">
      <c r="A278" t="s">
        <v>320</v>
      </c>
      <c r="B278" t="s">
        <v>424</v>
      </c>
      <c r="C278" t="s">
        <v>73</v>
      </c>
      <c r="D278" s="1">
        <v>43605</v>
      </c>
      <c r="E278" t="s">
        <v>319</v>
      </c>
    </row>
    <row r="279" spans="1:5" ht="15">
      <c r="A279" t="s">
        <v>318</v>
      </c>
      <c r="B279" t="s">
        <v>424</v>
      </c>
      <c r="C279" t="s">
        <v>73</v>
      </c>
      <c r="D279" s="1">
        <v>43605</v>
      </c>
      <c r="E279" t="s">
        <v>317</v>
      </c>
    </row>
    <row r="280" spans="1:5" ht="15">
      <c r="A280" t="s">
        <v>316</v>
      </c>
      <c r="B280" t="s">
        <v>424</v>
      </c>
      <c r="C280" t="s">
        <v>73</v>
      </c>
      <c r="D280" s="1">
        <v>43605</v>
      </c>
      <c r="E280" t="s">
        <v>315</v>
      </c>
    </row>
    <row r="281" spans="1:5" ht="15">
      <c r="A281" t="s">
        <v>314</v>
      </c>
      <c r="B281" t="s">
        <v>424</v>
      </c>
      <c r="C281" t="s">
        <v>73</v>
      </c>
      <c r="D281" s="1">
        <v>43605</v>
      </c>
      <c r="E281" t="s">
        <v>313</v>
      </c>
    </row>
    <row r="282" spans="1:5" ht="15">
      <c r="A282" t="s">
        <v>312</v>
      </c>
      <c r="B282" t="s">
        <v>424</v>
      </c>
      <c r="C282" t="s">
        <v>73</v>
      </c>
      <c r="D282" s="1">
        <v>43605</v>
      </c>
      <c r="E282" t="s">
        <v>311</v>
      </c>
    </row>
    <row r="283" spans="1:5" ht="15">
      <c r="A283" t="s">
        <v>310</v>
      </c>
      <c r="B283" t="s">
        <v>424</v>
      </c>
      <c r="C283" t="s">
        <v>73</v>
      </c>
      <c r="D283" s="1">
        <v>43605</v>
      </c>
      <c r="E283" t="s">
        <v>309</v>
      </c>
    </row>
    <row r="284" spans="1:5" ht="15">
      <c r="A284" t="s">
        <v>308</v>
      </c>
      <c r="B284" t="s">
        <v>424</v>
      </c>
      <c r="C284" t="s">
        <v>73</v>
      </c>
      <c r="D284" s="1">
        <v>43605</v>
      </c>
      <c r="E284" t="s">
        <v>307</v>
      </c>
    </row>
    <row r="285" spans="1:5" ht="15">
      <c r="A285" t="s">
        <v>306</v>
      </c>
      <c r="B285" t="s">
        <v>424</v>
      </c>
      <c r="C285" t="s">
        <v>73</v>
      </c>
      <c r="D285" s="1">
        <v>43605</v>
      </c>
      <c r="E285" t="s">
        <v>305</v>
      </c>
    </row>
    <row r="286" spans="1:5" ht="15">
      <c r="A286" t="s">
        <v>304</v>
      </c>
      <c r="B286" t="s">
        <v>303</v>
      </c>
      <c r="C286" t="s">
        <v>302</v>
      </c>
      <c r="D286" s="1">
        <v>42692</v>
      </c>
      <c r="E286" t="s">
        <v>301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Reiss, Tiffany</dc:creator>
  <cp:keywords/>
  <dc:description/>
  <cp:lastModifiedBy>Moore, Toya</cp:lastModifiedBy>
  <dcterms:created xsi:type="dcterms:W3CDTF">2019-08-30T00:00:52Z</dcterms:created>
  <dcterms:modified xsi:type="dcterms:W3CDTF">2020-03-23T13:27:45Z</dcterms:modified>
  <cp:category/>
  <cp:version/>
  <cp:contentType/>
  <cp:contentStatus/>
</cp:coreProperties>
</file>